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05" yWindow="300" windowWidth="20115" windowHeight="7995" activeTab="1"/>
  </bookViews>
  <sheets>
    <sheet name="EAMP" sheetId="1" r:id="rId1"/>
    <sheet name="Riesgo " sheetId="3" r:id="rId2"/>
    <sheet name="Información importante " sheetId="4" r:id="rId3"/>
    <sheet name="Instructivo " sheetId="6" r:id="rId4"/>
    <sheet name="R" sheetId="8" state="hidden" r:id="rId5"/>
  </sheets>
  <definedNames>
    <definedName name="OPCIONSINO">'R'!$A$16:$A$17</definedName>
  </definedNames>
  <calcPr calcId="145621" iterateDelta="1E-4"/>
</workbook>
</file>

<file path=xl/calcChain.xml><?xml version="1.0" encoding="utf-8"?>
<calcChain xmlns="http://schemas.openxmlformats.org/spreadsheetml/2006/main">
  <c r="I32" i="3" l="1"/>
  <c r="H32" i="3"/>
  <c r="G32" i="3"/>
  <c r="F32" i="3"/>
  <c r="E32" i="3"/>
  <c r="D32" i="3"/>
  <c r="C32" i="3"/>
  <c r="B32" i="3"/>
  <c r="C29" i="3" l="1"/>
  <c r="E17" i="3"/>
  <c r="C27" i="1"/>
  <c r="F23" i="1"/>
  <c r="G10" i="3" l="1"/>
</calcChain>
</file>

<file path=xl/comments1.xml><?xml version="1.0" encoding="utf-8"?>
<comments xmlns="http://schemas.openxmlformats.org/spreadsheetml/2006/main">
  <authors>
    <author>Alvaro Cruz</author>
  </authors>
  <commentList>
    <comment ref="B5" authorId="0">
      <text>
        <r>
          <rPr>
            <b/>
            <sz val="9"/>
            <color indexed="81"/>
            <rFont val="Tahoma"/>
            <family val="2"/>
          </rPr>
          <t>Amenaza: Identificación y priorización de los escenarios de riesgo en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" authorId="0">
      <text>
        <r>
          <rPr>
            <b/>
            <sz val="9"/>
            <color indexed="81"/>
            <rFont val="Tahoma"/>
            <family val="2"/>
          </rPr>
          <t xml:space="preserve">Puntaje: del riesgo
0: Baja riesgo
1: Mediano riesgo
2: Alto riesgo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" authorId="0">
      <text>
        <r>
          <rPr>
            <b/>
            <sz val="9"/>
            <color indexed="81"/>
            <rFont val="Tahoma"/>
            <family val="2"/>
          </rPr>
          <t xml:space="preserve">Salud Públicas son todas las eventos que pueden producir alteración en la salud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" authorId="0">
      <text>
        <r>
          <rPr>
            <b/>
            <sz val="9"/>
            <color indexed="81"/>
            <rFont val="Tahoma"/>
            <family val="2"/>
          </rPr>
          <t xml:space="preserve">Puntaje: del riesgo
0: Baja riesgo
1: Mediano riesgo
2: Alto riesgo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5" authorId="0">
      <text>
        <r>
          <rPr>
            <sz val="9"/>
            <color indexed="81"/>
            <rFont val="Tahoma"/>
            <family val="2"/>
          </rPr>
          <t xml:space="preserve">Impacto:La consecuencia de que ocurra el riesgo, se considerará toda posible lesión o muerte,
</t>
        </r>
      </text>
    </comment>
    <comment ref="G5" authorId="0">
      <text>
        <r>
          <rPr>
            <b/>
            <sz val="9"/>
            <color indexed="81"/>
            <rFont val="Tahoma"/>
            <family val="2"/>
          </rPr>
          <t xml:space="preserve">Impacto: colocar el numero correspondiente 
0: Sin víctimas o atención en el sitio
1:Traslado a mediana complejidad
2:Traslado alta complejidad 
3:Fallecidos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7" authorId="0">
      <text>
        <r>
          <rPr>
            <b/>
            <sz val="9"/>
            <color indexed="81"/>
            <rFont val="Tahoma"/>
            <family val="2"/>
          </rPr>
          <t>Enfermedades: Ejemplo :  Sarampión, Varicela, Polio, Meningitis entre otras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7" authorId="0">
      <text>
        <r>
          <rPr>
            <b/>
            <sz val="9"/>
            <color indexed="81"/>
            <rFont val="Tahoma"/>
            <family val="2"/>
          </rPr>
          <t>Planes: colocar el numero correspondiente
1:Los planes existentes y los componentes de la infraestructura (equipos, personal, capacitación y recursos) son adecuados para la gestión de un incidente representativo.
2:Los planes existentes o los componentes de la infraestructura, o ambos, están presentes pero tienen una o más deficiencias menores.
3:Los planes o componentes de la infraestructura, o ambos, faltan o son gravemente deficientes.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8" authorId="0">
      <text>
        <r>
          <rPr>
            <b/>
            <sz val="9"/>
            <color indexed="81"/>
            <rFont val="Tahoma"/>
            <family val="2"/>
          </rPr>
          <t>Enfermedaes: Dengue, Chikunguya, Zika, Mordedura de serpientes, Rabia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9" authorId="0">
      <text>
        <r>
          <rPr>
            <b/>
            <sz val="9"/>
            <color indexed="81"/>
            <rFont val="Tahoma"/>
            <family val="2"/>
          </rPr>
          <t xml:space="preserve">Enfermedades: infartos, desmayo, Hipertensión, Dolor Abdominal, Heridas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" authorId="0">
      <text>
        <r>
          <rPr>
            <sz val="9"/>
            <color indexed="81"/>
            <rFont val="Tahoma"/>
            <family val="2"/>
          </rPr>
          <t xml:space="preserve">Riesgo del evento. 
Lo da la sumatoria, de las amenazas, el impacto en la salud y   la preparación 
que se tenga </t>
        </r>
      </text>
    </comment>
    <comment ref="G9" authorId="0">
      <text>
        <r>
          <rPr>
            <b/>
            <sz val="9"/>
            <color indexed="81"/>
            <rFont val="Tahoma"/>
            <family val="2"/>
          </rPr>
          <t>Puntaje.
0 a 20 es Bajo riesgo
21 a 40 es Mediano riesgo 
mayor de 41 es de Alto riesgo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54" authorId="0">
      <text>
        <r>
          <rPr>
            <b/>
            <sz val="9"/>
            <color indexed="81"/>
            <rFont val="Tahoma"/>
            <family val="2"/>
          </rPr>
          <t>Eventos que generan alteración al normal funcionamiento de la ciudad y los servicios de salud, con un alto impacto a las condiciones de salubridad, seguridad y convivencia y una alta probabilidad que se generen riesgos en el interior y/o en el exterior del evento; que implica la adopción de medidas extraordinarias de preparación y respuesta.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55" authorId="0">
      <text>
        <r>
          <rPr>
            <b/>
            <sz val="9"/>
            <color indexed="81"/>
            <rFont val="Tahoma"/>
            <family val="2"/>
          </rPr>
          <t>Corresponde a los eventos que no generan alteración al normal funcionamiento y convivencia y una estimación de riesgos moderados en el interior y/o en el exterior del evento, que implican el reforzamiento de las medidas de preparación y respuesta.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56" authorId="0">
      <text>
        <r>
          <rPr>
            <b/>
            <sz val="9"/>
            <color indexed="81"/>
            <rFont val="Tahoma"/>
            <family val="2"/>
          </rPr>
          <t>Corresponde a los eventos que no generan ninguna alteración en el exterior del evento, con un impacto bajo a las condiciones de salubridad, seguridad y convivencia y con una baja probabilidad de generarse un riesgo en el interior del evento.</t>
        </r>
      </text>
    </comment>
  </commentList>
</comments>
</file>

<file path=xl/sharedStrings.xml><?xml version="1.0" encoding="utf-8"?>
<sst xmlns="http://schemas.openxmlformats.org/spreadsheetml/2006/main" count="511" uniqueCount="360">
  <si>
    <t xml:space="preserve">Nombre del Evento </t>
  </si>
  <si>
    <t xml:space="preserve">Representante </t>
  </si>
  <si>
    <t>Email</t>
  </si>
  <si>
    <t xml:space="preserve">Dirección </t>
  </si>
  <si>
    <t xml:space="preserve">Teléfonos </t>
  </si>
  <si>
    <t>Hora inicial</t>
  </si>
  <si>
    <t>Hora final</t>
  </si>
  <si>
    <t>Fecha del evento</t>
  </si>
  <si>
    <t xml:space="preserve">Fecha de aprobación del evento por la secretaria del interior </t>
  </si>
  <si>
    <t xml:space="preserve">1.Carácter </t>
  </si>
  <si>
    <t xml:space="preserve">2.Alcance </t>
  </si>
  <si>
    <t xml:space="preserve">3.Tipo de evento </t>
  </si>
  <si>
    <t xml:space="preserve">4.Día </t>
  </si>
  <si>
    <t xml:space="preserve">5.Modalidad </t>
  </si>
  <si>
    <t xml:space="preserve">A. Datos Generales del Evento </t>
  </si>
  <si>
    <t>Área Mts2</t>
  </si>
  <si>
    <t>pers/mts2</t>
  </si>
  <si>
    <t>6. Aforo aprox</t>
  </si>
  <si>
    <t>Mujer</t>
  </si>
  <si>
    <t>Hombres</t>
  </si>
  <si>
    <t>Cual?</t>
  </si>
  <si>
    <t>7.Población asistente</t>
  </si>
  <si>
    <t>8.Dinamica del evento</t>
  </si>
  <si>
    <t>10.Área del sitio</t>
  </si>
  <si>
    <t xml:space="preserve">11.Baterias Sanitarias </t>
  </si>
  <si>
    <t>12.Total de canecas para residuos</t>
  </si>
  <si>
    <t xml:space="preserve">13. Entorno del lugar </t>
  </si>
  <si>
    <t>Total de baterías de baños</t>
  </si>
  <si>
    <t xml:space="preserve">B. Características del Lugar </t>
  </si>
  <si>
    <t xml:space="preserve">Firma del Representante Legal o Responsable del Evento </t>
  </si>
  <si>
    <t>Fecha de diligenciamiento</t>
  </si>
  <si>
    <t xml:space="preserve">Habilitado </t>
  </si>
  <si>
    <t>TAM</t>
  </si>
  <si>
    <t>TAB</t>
  </si>
  <si>
    <t>Cantidad</t>
  </si>
  <si>
    <t>TEM</t>
  </si>
  <si>
    <t>Enfermera</t>
  </si>
  <si>
    <t xml:space="preserve">Maletín de reanimación  </t>
  </si>
  <si>
    <t xml:space="preserve">Desfibrilador externo automático  </t>
  </si>
  <si>
    <t xml:space="preserve">Maletín Básico de trauma  </t>
  </si>
  <si>
    <t xml:space="preserve">Maletín de uso medico </t>
  </si>
  <si>
    <t xml:space="preserve">Maletín para examen físico  </t>
  </si>
  <si>
    <t xml:space="preserve">Tensiómetro </t>
  </si>
  <si>
    <t xml:space="preserve">Termómetro </t>
  </si>
  <si>
    <t xml:space="preserve">Lámpara portátil </t>
  </si>
  <si>
    <t xml:space="preserve">Guantes desechables </t>
  </si>
  <si>
    <t xml:space="preserve">Gafas de protección </t>
  </si>
  <si>
    <t xml:space="preserve">Glucómetro </t>
  </si>
  <si>
    <t xml:space="preserve">Laringoscopio adulto y pediátrico </t>
  </si>
  <si>
    <t xml:space="preserve">Equipo de cricotiroidotomia percutánea </t>
  </si>
  <si>
    <t xml:space="preserve">Tijera corto todo </t>
  </si>
  <si>
    <t xml:space="preserve">Equipo de órgano de los sentidos </t>
  </si>
  <si>
    <t xml:space="preserve">Medicamentos </t>
  </si>
  <si>
    <t>Nombre del responsable de APH</t>
  </si>
  <si>
    <t>Talento Humano</t>
  </si>
  <si>
    <t xml:space="preserve">Medico </t>
  </si>
  <si>
    <t>Técnico</t>
  </si>
  <si>
    <t>Nombre de Transporte Asistencial</t>
  </si>
  <si>
    <t xml:space="preserve">Historias clínicas </t>
  </si>
  <si>
    <t xml:space="preserve">Guías de manejos </t>
  </si>
  <si>
    <t xml:space="preserve">Formatos de reporte de INS </t>
  </si>
  <si>
    <t xml:space="preserve">Procedimiento de remisión </t>
  </si>
  <si>
    <t xml:space="preserve">Documentos </t>
  </si>
  <si>
    <t>Cumple</t>
  </si>
  <si>
    <t xml:space="preserve">Luces de emergencias </t>
  </si>
  <si>
    <t>Telecomunicación con el CRUE</t>
  </si>
  <si>
    <t>Observación</t>
  </si>
  <si>
    <t xml:space="preserve">Salida de Emergencias </t>
  </si>
  <si>
    <t xml:space="preserve">IPS de referencia </t>
  </si>
  <si>
    <t>Tabla espinal</t>
  </si>
  <si>
    <t>Collar cervical</t>
  </si>
  <si>
    <t>Oxigeno</t>
  </si>
  <si>
    <t>Aspirador</t>
  </si>
  <si>
    <t>Monitor de SV</t>
  </si>
  <si>
    <t>BMV</t>
  </si>
  <si>
    <t>Vedas</t>
  </si>
  <si>
    <t xml:space="preserve">Apositos </t>
  </si>
  <si>
    <t>Desfibrilador</t>
  </si>
  <si>
    <t>Bomba de Infuc.</t>
  </si>
  <si>
    <t>Marcar (X)</t>
  </si>
  <si>
    <t>Medicamentos</t>
  </si>
  <si>
    <t>Laringoscopio</t>
  </si>
  <si>
    <t>Tubos endotraqueal</t>
  </si>
  <si>
    <t xml:space="preserve">Llantas buenas </t>
  </si>
  <si>
    <t xml:space="preserve">Sirena </t>
  </si>
  <si>
    <t>Comunicación</t>
  </si>
  <si>
    <t xml:space="preserve">D, Característica de los Prestadores de Salud que ofertan el servicio </t>
  </si>
  <si>
    <t>Luces de emergencias</t>
  </si>
  <si>
    <t xml:space="preserve">Ventilador </t>
  </si>
  <si>
    <t>Auxiliar de enfermería</t>
  </si>
  <si>
    <t>Glucómetro</t>
  </si>
  <si>
    <t>Estándar</t>
  </si>
  <si>
    <t xml:space="preserve">Líquidos,  catéter y venoclisis </t>
  </si>
  <si>
    <t>Servicios de salud</t>
  </si>
  <si>
    <t>APH</t>
  </si>
  <si>
    <t xml:space="preserve">Referencia </t>
  </si>
  <si>
    <t>Grupo</t>
  </si>
  <si>
    <t xml:space="preserve">Capacidad del sitio / Aforo </t>
  </si>
  <si>
    <t xml:space="preserve">Tecnólogo en emergencias </t>
  </si>
  <si>
    <t>Auxiliar o técnico de emergencias</t>
  </si>
  <si>
    <t>MEC</t>
  </si>
  <si>
    <t xml:space="preserve">IPS - Urgencias </t>
  </si>
  <si>
    <t>Huracanes y vendavales   (A)</t>
  </si>
  <si>
    <t>Inundación     (A)</t>
  </si>
  <si>
    <t>Aglomeraciones de público  (A)</t>
  </si>
  <si>
    <t>Erosión costera  (A)</t>
  </si>
  <si>
    <t>Remoción en masa  (A)</t>
  </si>
  <si>
    <t>Incendio    ( M)</t>
  </si>
  <si>
    <t>Sismo  (B)</t>
  </si>
  <si>
    <t>Explosión  (M)</t>
  </si>
  <si>
    <t>Mar de leva  (M)</t>
  </si>
  <si>
    <t>Derrame y fugas    (M)</t>
  </si>
  <si>
    <t>Pandillismo   (M)</t>
  </si>
  <si>
    <t>Avalancha  (M)</t>
  </si>
  <si>
    <t>Materiales peligrosos  (M)</t>
  </si>
  <si>
    <t>Redes eléctricas  (M)</t>
  </si>
  <si>
    <t>Accidente aereo  (M)</t>
  </si>
  <si>
    <t>Enfermedades por vectores  (M)</t>
  </si>
  <si>
    <t>Atentados terroristas (M)</t>
  </si>
  <si>
    <t>Accidentes de tránsitos  (A)</t>
  </si>
  <si>
    <t>Revueltas/ Asonadas  (B)</t>
  </si>
  <si>
    <t>Enfermedades Trasmisibles (M)</t>
  </si>
  <si>
    <t xml:space="preserve">Hospitalización </t>
  </si>
  <si>
    <t xml:space="preserve">Alta complejidad </t>
  </si>
  <si>
    <t xml:space="preserve">Atención Prehospitalaria </t>
  </si>
  <si>
    <t>*Medicas  (M)</t>
  </si>
  <si>
    <t>*Quirúrgicas  (M)</t>
  </si>
  <si>
    <t>*Traumaticas  (M)</t>
  </si>
  <si>
    <t xml:space="preserve">Transporte Asistencial </t>
  </si>
  <si>
    <t>Capacidad -  Camas</t>
  </si>
  <si>
    <t>* Violencia        (M)</t>
  </si>
  <si>
    <t>Concepto favorable de la DOSP</t>
  </si>
  <si>
    <t xml:space="preserve">Buenas prácticas de manufacturas Alimentos y bebidas </t>
  </si>
  <si>
    <t>Manejo de aguas residuales y excretas</t>
  </si>
  <si>
    <t xml:space="preserve">Control de plagas del sitio </t>
  </si>
  <si>
    <t xml:space="preserve">Manejo de residuos sólidos </t>
  </si>
  <si>
    <t>Salud Pública: Alimento, bebidas y ambiente y salud.</t>
  </si>
  <si>
    <t xml:space="preserve">Vigilancia en Salud Pública </t>
  </si>
  <si>
    <t>Formato de notificación de eventos S. P- INS</t>
  </si>
  <si>
    <t xml:space="preserve">Formatos </t>
  </si>
  <si>
    <t>Historia clínica  de APH</t>
  </si>
  <si>
    <t>Comunicación con CRUE</t>
  </si>
  <si>
    <t xml:space="preserve"> Avantel, radio, Teléfonos, otros</t>
  </si>
  <si>
    <t xml:space="preserve">Referencias </t>
  </si>
  <si>
    <t xml:space="preserve">Listado de pacientes </t>
  </si>
  <si>
    <t xml:space="preserve">Serv.de Urgencias </t>
  </si>
  <si>
    <t xml:space="preserve">Anexos </t>
  </si>
  <si>
    <t>Salud mental   (M)</t>
  </si>
  <si>
    <t>*Enfermedades mentales (M)</t>
  </si>
  <si>
    <t>Cambios atmosféricos (M)</t>
  </si>
  <si>
    <t>Fallas estructurales (M)</t>
  </si>
  <si>
    <t xml:space="preserve">Salud Pública </t>
  </si>
  <si>
    <t>Menor de 200</t>
  </si>
  <si>
    <t>Puntaje</t>
  </si>
  <si>
    <t xml:space="preserve">Puntaje </t>
  </si>
  <si>
    <t>Enfermedades Transmitidas por Alimentos  (M)</t>
  </si>
  <si>
    <t xml:space="preserve">Subtototal </t>
  </si>
  <si>
    <t xml:space="preserve">Impacto en salud </t>
  </si>
  <si>
    <t>Preparación/Plan de Emergencias</t>
  </si>
  <si>
    <t xml:space="preserve">Riesgo del evento global </t>
  </si>
  <si>
    <t>Mandatarios o altas personalidades (A)</t>
  </si>
  <si>
    <t>Escoltas o personal armado del público (A)</t>
  </si>
  <si>
    <t xml:space="preserve">Marcar </t>
  </si>
  <si>
    <t>Subtotal</t>
  </si>
  <si>
    <t>Bajo:  no cambia  capacidad de atención</t>
  </si>
  <si>
    <t xml:space="preserve">Medio: el transporte Asistencial Básico cambia a Transporte  Medicalizado </t>
  </si>
  <si>
    <t xml:space="preserve">Riesgo del EAMP - usted debe cumplir lo siguiente </t>
  </si>
  <si>
    <t xml:space="preserve">Aforo del EAMP </t>
  </si>
  <si>
    <t>&gt;16000</t>
  </si>
  <si>
    <t>10001 - 16000</t>
  </si>
  <si>
    <t>201 - 500</t>
  </si>
  <si>
    <t>501 - 1000</t>
  </si>
  <si>
    <t>1001 - 2000</t>
  </si>
  <si>
    <t>2001 -5000</t>
  </si>
  <si>
    <t>5001 - 10000</t>
  </si>
  <si>
    <t xml:space="preserve">Nombre del EAM </t>
  </si>
  <si>
    <t>Enfermedades no Transmisibles  (M)</t>
  </si>
  <si>
    <t>Dotación de APH y Transporte debe cumplir Resol 2003 de 2014 ( MSPS)</t>
  </si>
  <si>
    <t>Alto:  anexar un Trasnporte Asistencial Medicalizado a lo estipúlado en el riesgo medio</t>
  </si>
  <si>
    <t xml:space="preserve">14. Clima </t>
  </si>
  <si>
    <t>15. El Suministros de alimentos es</t>
  </si>
  <si>
    <t xml:space="preserve">16. La Presentación de los alimentos </t>
  </si>
  <si>
    <t>17. Sitios para los participantes</t>
  </si>
  <si>
    <t>18. Los Consumidor de los alimentos son</t>
  </si>
  <si>
    <t>E. Los sitios o proveedor de alimentos tienen permiso de la Secretaria de Salud vigente</t>
  </si>
  <si>
    <t xml:space="preserve">19. Concepto emitido por Salud Pública </t>
  </si>
  <si>
    <t>D. En relación a los alimentos describa los siguiente</t>
  </si>
  <si>
    <t>Cantidad de TAM/TAB</t>
  </si>
  <si>
    <t xml:space="preserve">A= Alto Riesgo </t>
  </si>
  <si>
    <t>Nombre del EAMP</t>
  </si>
  <si>
    <t>C. Características ambientales</t>
  </si>
  <si>
    <t>Tiempo</t>
  </si>
  <si>
    <t>Amenazas en el Distrito de Cartagena (PGR)</t>
  </si>
  <si>
    <t>Plan de Gestión Riesgo de Cartagena</t>
  </si>
  <si>
    <t xml:space="preserve"> Riesgo de su EAMP</t>
  </si>
  <si>
    <t>M= Mediano Riesgo (21 a 40)</t>
  </si>
  <si>
    <t>A= Alto Riesgo (&gt; de 41)</t>
  </si>
  <si>
    <t>1. Plan de contingencia,</t>
  </si>
  <si>
    <t xml:space="preserve"> 2. Mapa del evento</t>
  </si>
  <si>
    <t xml:space="preserve"> 4. Certificados de IPS,</t>
  </si>
  <si>
    <t xml:space="preserve"> 5. Polizas de responsabilidad para la atención en salud</t>
  </si>
  <si>
    <t>3. Conceptos de salud pública</t>
  </si>
  <si>
    <t>REFERANCIA</t>
  </si>
  <si>
    <t xml:space="preserve">Verificar los riesgos y al 7 aumentar lo necesario para garantizar la atención en salud con calidad </t>
  </si>
  <si>
    <t xml:space="preserve">9.Sitio </t>
  </si>
  <si>
    <t>Alta complejidad:</t>
  </si>
  <si>
    <t xml:space="preserve">Clasificación del Riesgo del Evento por el DADIS </t>
  </si>
  <si>
    <t xml:space="preserve">Uso exclusivo del DADIS </t>
  </si>
  <si>
    <t xml:space="preserve">Funcionario del CRUE - Nombre y firma </t>
  </si>
  <si>
    <t>818-ATENCIÓN PREHOSPITALARIA</t>
  </si>
  <si>
    <t>Instituciones - IPS</t>
  </si>
  <si>
    <t>Privada</t>
  </si>
  <si>
    <t>betty.artuz@hotmail.com</t>
  </si>
  <si>
    <t>SALUD HELP S.A.S.</t>
  </si>
  <si>
    <t>1300102795</t>
  </si>
  <si>
    <t>CARTAGENA</t>
  </si>
  <si>
    <t>Bolívar</t>
  </si>
  <si>
    <t>g.ramirez77@hotmail.com</t>
  </si>
  <si>
    <t>GONZALO RAMIREZ S SAS</t>
  </si>
  <si>
    <t>1300102778</t>
  </si>
  <si>
    <t>Transporte Especial de Pacientes</t>
  </si>
  <si>
    <t>gerencia@ipsfenix.com</t>
  </si>
  <si>
    <t>IPS FENIX</t>
  </si>
  <si>
    <t>1300102697</t>
  </si>
  <si>
    <t>clinicabaru@gmail.com</t>
  </si>
  <si>
    <t>CLINICA BARU</t>
  </si>
  <si>
    <t>1300102599</t>
  </si>
  <si>
    <t>atencionalusuario@clinicalamisericordiacartagena.com</t>
  </si>
  <si>
    <t>Clinica la Misericordia</t>
  </si>
  <si>
    <t>1300102568</t>
  </si>
  <si>
    <t>gilberto_quintero@coomeva.com.co</t>
  </si>
  <si>
    <t>COOMEVA MEDICINA PREPAGADA-CEM</t>
  </si>
  <si>
    <t>1300102413</t>
  </si>
  <si>
    <t>Objeto Social Diferente a la Prestación de Servicios de Salud</t>
  </si>
  <si>
    <t>Pública</t>
  </si>
  <si>
    <t>dccbolivar@hotmail.com</t>
  </si>
  <si>
    <t>DEFENSA CIVIL COLOMBIANA SECIONAL BOLIVAR</t>
  </si>
  <si>
    <t>1300102405</t>
  </si>
  <si>
    <t>gerencia@mssuministros.com, salud@mssuministros.com</t>
  </si>
  <si>
    <t>6913333- 6928688</t>
  </si>
  <si>
    <t>suministros integrales ms</t>
  </si>
  <si>
    <t>1300102210</t>
  </si>
  <si>
    <t>opensalud@hotmail.com</t>
  </si>
  <si>
    <t>OPENSALUD S.A.S.</t>
  </si>
  <si>
    <t>1300102180</t>
  </si>
  <si>
    <t>fundacionprofint@gmail.com</t>
  </si>
  <si>
    <t>FUNDACION PROFINT</t>
  </si>
  <si>
    <t>1300102162</t>
  </si>
  <si>
    <t>administracion@setransalud.com</t>
  </si>
  <si>
    <t>SETRANSALUD</t>
  </si>
  <si>
    <t>1300101957</t>
  </si>
  <si>
    <t>edmontes2001@yahoo.com</t>
  </si>
  <si>
    <t>CENTRO MEDICO BUENOS AIRES SAS</t>
  </si>
  <si>
    <t>1300101626</t>
  </si>
  <si>
    <t>grincon@ami-sap.com</t>
  </si>
  <si>
    <t>(57) (5) 6653121</t>
  </si>
  <si>
    <t>ASISTENCIA MEDICA INMEDIATA - SERVICIO DE AMBULANCIA PREPAGADA S.A.</t>
  </si>
  <si>
    <t>1300101274</t>
  </si>
  <si>
    <t>BOLIVAR@CRUZROJACOLOMBIANA.ORG</t>
  </si>
  <si>
    <t>CRUZ ROJA COLOMBIANA SECCIONAL BOLIVAR</t>
  </si>
  <si>
    <t>1300100369</t>
  </si>
  <si>
    <t>serv_nombre</t>
  </si>
  <si>
    <t>serv_codigo</t>
  </si>
  <si>
    <t>clpr_nombre</t>
  </si>
  <si>
    <t>naju_nombre</t>
  </si>
  <si>
    <t>email</t>
  </si>
  <si>
    <t>telefono</t>
  </si>
  <si>
    <t>sede_nombre</t>
  </si>
  <si>
    <t>habi_codigo_habilitacion</t>
  </si>
  <si>
    <t>muni_nombre</t>
  </si>
  <si>
    <t>depa_nombre</t>
  </si>
  <si>
    <t xml:space="preserve">Camas </t>
  </si>
  <si>
    <t xml:space="preserve">Adulto     </t>
  </si>
  <si>
    <t xml:space="preserve">Pediatrico   </t>
  </si>
  <si>
    <t xml:space="preserve">Obstetrica   </t>
  </si>
  <si>
    <t xml:space="preserve">Psiquitría    </t>
  </si>
  <si>
    <t xml:space="preserve">Farmacodependencia  </t>
  </si>
  <si>
    <t xml:space="preserve">I. Pacientes cronicos  </t>
  </si>
  <si>
    <t>UCI Adulto</t>
  </si>
  <si>
    <t>UC- Interm adulto</t>
  </si>
  <si>
    <t>UCI Pediatrico</t>
  </si>
  <si>
    <t>UC Interm pediat</t>
  </si>
  <si>
    <t>UCI Neonatal</t>
  </si>
  <si>
    <t>UC Interm. Neonatal</t>
  </si>
  <si>
    <t>C. A Mental</t>
  </si>
  <si>
    <t>C.Basica Neonatal</t>
  </si>
  <si>
    <t xml:space="preserve">Numero de servicios </t>
  </si>
  <si>
    <t xml:space="preserve">APH           </t>
  </si>
  <si>
    <t xml:space="preserve">TAB           </t>
  </si>
  <si>
    <t xml:space="preserve">TAM          </t>
  </si>
  <si>
    <t xml:space="preserve">Baja Complejidad          </t>
  </si>
  <si>
    <t xml:space="preserve">Mediana Complejidad </t>
  </si>
  <si>
    <t xml:space="preserve">Alta Complejidad           </t>
  </si>
  <si>
    <t xml:space="preserve">Odontología                    </t>
  </si>
  <si>
    <t xml:space="preserve">Oftalmología                  </t>
  </si>
  <si>
    <t xml:space="preserve">Psiquiatría                          </t>
  </si>
  <si>
    <t xml:space="preserve">Diciembre 15 de 2015 </t>
  </si>
  <si>
    <t>http://prestadores.minsalud.gov.co/habilitacion/consultas/capacidadesinstaladas.aspx?tbcodigo_habilitacion=&amp;tbnumero_sede=</t>
  </si>
  <si>
    <t xml:space="preserve">Fonendoscopio adulto </t>
  </si>
  <si>
    <t xml:space="preserve">Fonendoscopio pediatrico </t>
  </si>
  <si>
    <t xml:space="preserve">si el EAMP es local, regional, nacional, internacional </t>
  </si>
  <si>
    <t xml:space="preserve">el objetico del evento ejemplo recrecional, deportivo, concierto, </t>
  </si>
  <si>
    <t xml:space="preserve">se debe definir si el evento es publico o privado </t>
  </si>
  <si>
    <t xml:space="preserve">Datos del evento y su representante legal </t>
  </si>
  <si>
    <t xml:space="preserve">se debe diligenciar las cantidades y si tiene lo minimo requerido </t>
  </si>
  <si>
    <t xml:space="preserve">IPS de referencia para la atención de los pacientes </t>
  </si>
  <si>
    <t xml:space="preserve">Si el EAMP es de dia o diurno o todo el día </t>
  </si>
  <si>
    <t xml:space="preserve">si el EAMP es continua, por funciones o mixta </t>
  </si>
  <si>
    <t xml:space="preserve">La cantidad de personas esperada </t>
  </si>
  <si>
    <t xml:space="preserve">Se refiere si el EAMP es estacionario o movil </t>
  </si>
  <si>
    <t xml:space="preserve">Si es centrro de convenciones, estadios, centros recrecional, teatro </t>
  </si>
  <si>
    <t xml:space="preserve">se debe diligenciar los metros cuatros del sitio </t>
  </si>
  <si>
    <t xml:space="preserve">el numero de baños por sexo </t>
  </si>
  <si>
    <t xml:space="preserve">el numero de canecas </t>
  </si>
  <si>
    <t xml:space="preserve">se debe definir el total de baños </t>
  </si>
  <si>
    <t xml:space="preserve">Se refiere al sitio donde se desarrollara el EAMP si residencial, turistico, deportivo, comercial entre otros </t>
  </si>
  <si>
    <t xml:space="preserve">se refiere al numero de luces de emergencias en el sitio </t>
  </si>
  <si>
    <t xml:space="preserve">Numero de salidas de emergencias </t>
  </si>
  <si>
    <t xml:space="preserve">se refiere al clima y tiempo de acuerdo a la temporada del año </t>
  </si>
  <si>
    <t xml:space="preserve">se debe definir si es seco o lluvioso </t>
  </si>
  <si>
    <t xml:space="preserve">si los alimnetos seran de uso exlcuiso es decir restringidos en el EAMP, o en su defecto solo se dara al interior, exterior o sera libre </t>
  </si>
  <si>
    <t xml:space="preserve">si los alimentos estaran empacados, o crudos o cocidos o seran preparados en el sitio </t>
  </si>
  <si>
    <t xml:space="preserve">Si es para los participantes sera entregado en el hospedaje , en los escenarios o sera libre </t>
  </si>
  <si>
    <t xml:space="preserve">El publico esperado si son jovenes, adultos, infantes o toda clase de publico </t>
  </si>
  <si>
    <t xml:space="preserve">Seran el pu8blico en general, o invitados, o logisticos </t>
  </si>
  <si>
    <t xml:space="preserve">Se debe solicitar a salud publica esel estado del responsable de alimentos que puede ser sellado por no cumplir, abierto </t>
  </si>
  <si>
    <t xml:space="preserve">Se debe consignar los datos de los prestadores de servicios de salud el cual debe estar habilitado </t>
  </si>
  <si>
    <t xml:space="preserve">D. En relación a los alimentos describa los siguiente definir lo relacionado a los alimentos </t>
  </si>
  <si>
    <t xml:space="preserve">B. Características del Lugar  se debe describir el sitio del eventos </t>
  </si>
  <si>
    <t>Nombre del responsable de APH, Nombre de Transporte Asistencial</t>
  </si>
  <si>
    <t xml:space="preserve">* Verificar los riesgos y al 7 aumentar lo necesario para garantizar la atención en salud con calidad </t>
  </si>
  <si>
    <t>*</t>
  </si>
  <si>
    <t>Centros de convenciones</t>
  </si>
  <si>
    <t>Si</t>
  </si>
  <si>
    <t xml:space="preserve">Media Complejida </t>
  </si>
  <si>
    <t xml:space="preserve">Baja Complejidad </t>
  </si>
  <si>
    <t>B= Bajo Riesgo, M= Mediano Riesgo</t>
  </si>
  <si>
    <t>B= Bajo Riesgo (0 a 20 puntos)</t>
  </si>
  <si>
    <t xml:space="preserve">Evaluación de Riesgo del Evento de Afluencia Masiva de Público - EAMP - Cartagena D. T y C </t>
  </si>
  <si>
    <t>ZONA INSULAR NO REQUIERE AMBULANCIA TERRESTRE EN EL SITIO</t>
  </si>
  <si>
    <t xml:space="preserve">CUANDO EL EVENTO SEA RESPONSABILIDAD DIRECTA DEL CENTRO DE CONVENCIÓN LA ATENCIÓN EN SALUD SE VERIFICARA CON SU PLAN DE EMERGENCIA </t>
  </si>
  <si>
    <t>CÓDIGO:GESUR03- F003</t>
  </si>
  <si>
    <t>VERSIÓN: 2.0</t>
  </si>
  <si>
    <t xml:space="preserve">Aprobó: Adriana Meza Yepes
</t>
  </si>
  <si>
    <t>Cargo:Directora DADIS</t>
  </si>
  <si>
    <t>Elaboró: Alvaro Cruz Quintero</t>
  </si>
  <si>
    <t>Fecha: 25 de Febrero de 2016     Firma:</t>
  </si>
  <si>
    <t>Cargo:Profesional Especializado</t>
  </si>
  <si>
    <t>Fecha: 25 de Febrero de 2016    Firma:</t>
  </si>
  <si>
    <t>FORMATO PARA EVENTOS MASIVOS EN SALUD</t>
  </si>
  <si>
    <t xml:space="preserve">Revisó:  Andrea Liñan Guzmán </t>
  </si>
  <si>
    <t xml:space="preserve">Revisó:  Andrea Liñan  Guzmán
</t>
  </si>
  <si>
    <t>Aprobó: Adriana Meza Yepes</t>
  </si>
  <si>
    <t>ORIGINAL FIRMADO</t>
  </si>
  <si>
    <t>Movil</t>
  </si>
  <si>
    <t>*Sustancias psicoactivas  (M) / Venta de licor</t>
  </si>
  <si>
    <t>Deportes de contacto (M)</t>
  </si>
  <si>
    <t>SI</t>
  </si>
  <si>
    <t>NO</t>
  </si>
  <si>
    <t>OPCION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</si>
</sst>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9" tint="-0.499984740745262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92">
    <xf numFmtId="0" fontId="0" fillId="0" borderId="0" xfId="0"/>
    <xf numFmtId="0" fontId="6" fillId="0" borderId="0" xfId="0" applyFont="1"/>
    <xf numFmtId="0" fontId="0" fillId="0" borderId="0" xfId="0" applyBorder="1"/>
    <xf numFmtId="0" fontId="6" fillId="0" borderId="1" xfId="0" applyFont="1" applyBorder="1"/>
    <xf numFmtId="0" fontId="6" fillId="0" borderId="0" xfId="0" applyFont="1" applyBorder="1"/>
    <xf numFmtId="0" fontId="7" fillId="0" borderId="0" xfId="0" applyFont="1"/>
    <xf numFmtId="0" fontId="8" fillId="0" borderId="0" xfId="0" applyFont="1"/>
    <xf numFmtId="0" fontId="7" fillId="0" borderId="2" xfId="0" applyFont="1" applyBorder="1"/>
    <xf numFmtId="0" fontId="7" fillId="0" borderId="3" xfId="0" applyFont="1" applyBorder="1"/>
    <xf numFmtId="0" fontId="7" fillId="0" borderId="4" xfId="0" applyFont="1" applyBorder="1"/>
    <xf numFmtId="0" fontId="7" fillId="0" borderId="5" xfId="0" applyFont="1" applyBorder="1"/>
    <xf numFmtId="0" fontId="7" fillId="0" borderId="0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8" xfId="0" applyFont="1" applyBorder="1"/>
    <xf numFmtId="0" fontId="7" fillId="2" borderId="3" xfId="0" applyFont="1" applyFill="1" applyBorder="1"/>
    <xf numFmtId="0" fontId="7" fillId="0" borderId="0" xfId="0" applyFont="1" applyFill="1" applyBorder="1"/>
    <xf numFmtId="0" fontId="7" fillId="0" borderId="9" xfId="0" applyFont="1" applyBorder="1"/>
    <xf numFmtId="0" fontId="8" fillId="0" borderId="10" xfId="0" applyFont="1" applyBorder="1"/>
    <xf numFmtId="0" fontId="8" fillId="2" borderId="11" xfId="0" applyFont="1" applyFill="1" applyBorder="1"/>
    <xf numFmtId="0" fontId="8" fillId="2" borderId="2" xfId="0" applyFont="1" applyFill="1" applyBorder="1" applyAlignment="1">
      <alignment vertical="center"/>
    </xf>
    <xf numFmtId="0" fontId="7" fillId="0" borderId="12" xfId="0" applyFont="1" applyBorder="1"/>
    <xf numFmtId="0" fontId="8" fillId="0" borderId="7" xfId="0" applyFont="1" applyBorder="1"/>
    <xf numFmtId="0" fontId="7" fillId="0" borderId="13" xfId="0" applyFont="1" applyBorder="1"/>
    <xf numFmtId="0" fontId="7" fillId="0" borderId="14" xfId="0" applyFont="1" applyBorder="1"/>
    <xf numFmtId="0" fontId="7" fillId="0" borderId="9" xfId="0" applyFont="1" applyBorder="1" applyAlignment="1">
      <alignment horizontal="justify" vertical="center" wrapText="1"/>
    </xf>
    <xf numFmtId="0" fontId="7" fillId="0" borderId="15" xfId="0" applyFont="1" applyBorder="1"/>
    <xf numFmtId="0" fontId="7" fillId="0" borderId="16" xfId="0" applyFont="1" applyBorder="1"/>
    <xf numFmtId="0" fontId="7" fillId="0" borderId="17" xfId="0" applyFont="1" applyBorder="1"/>
    <xf numFmtId="0" fontId="7" fillId="0" borderId="18" xfId="0" applyFont="1" applyBorder="1"/>
    <xf numFmtId="0" fontId="7" fillId="0" borderId="11" xfId="0" applyFont="1" applyBorder="1"/>
    <xf numFmtId="0" fontId="7" fillId="0" borderId="19" xfId="0" applyFont="1" applyBorder="1"/>
    <xf numFmtId="0" fontId="7" fillId="0" borderId="0" xfId="0" applyFont="1" applyAlignment="1">
      <alignment horizontal="center"/>
    </xf>
    <xf numFmtId="0" fontId="7" fillId="3" borderId="0" xfId="0" applyFont="1" applyFill="1"/>
    <xf numFmtId="0" fontId="7" fillId="3" borderId="14" xfId="0" applyFont="1" applyFill="1" applyBorder="1" applyAlignment="1">
      <alignment horizontal="center"/>
    </xf>
    <xf numFmtId="0" fontId="7" fillId="0" borderId="0" xfId="0" applyFont="1" applyBorder="1" applyAlignment="1"/>
    <xf numFmtId="0" fontId="9" fillId="4" borderId="11" xfId="0" applyFont="1" applyFill="1" applyBorder="1" applyAlignment="1">
      <alignment horizontal="justify" vertical="center" wrapText="1"/>
    </xf>
    <xf numFmtId="0" fontId="9" fillId="0" borderId="8" xfId="0" applyFont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4" borderId="12" xfId="0" applyFont="1" applyFill="1" applyBorder="1" applyAlignment="1">
      <alignment horizontal="justify" vertical="center" wrapText="1"/>
    </xf>
    <xf numFmtId="0" fontId="8" fillId="2" borderId="12" xfId="0" applyFont="1" applyFill="1" applyBorder="1"/>
    <xf numFmtId="0" fontId="10" fillId="5" borderId="0" xfId="0" applyFont="1" applyFill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0" fillId="0" borderId="1" xfId="0" applyBorder="1"/>
    <xf numFmtId="0" fontId="8" fillId="5" borderId="12" xfId="0" applyFont="1" applyFill="1" applyBorder="1" applyAlignment="1">
      <alignment horizontal="center"/>
    </xf>
    <xf numFmtId="0" fontId="7" fillId="0" borderId="12" xfId="0" applyFont="1" applyBorder="1" applyAlignment="1">
      <alignment horizontal="fill" wrapText="1"/>
    </xf>
    <xf numFmtId="0" fontId="7" fillId="0" borderId="12" xfId="0" applyFont="1" applyBorder="1" applyAlignment="1">
      <alignment horizontal="justify" wrapText="1"/>
    </xf>
    <xf numFmtId="0" fontId="7" fillId="3" borderId="19" xfId="0" applyFont="1" applyFill="1" applyBorder="1"/>
    <xf numFmtId="0" fontId="5" fillId="2" borderId="14" xfId="0" applyFont="1" applyFill="1" applyBorder="1" applyAlignment="1">
      <alignment horizontal="center"/>
    </xf>
    <xf numFmtId="0" fontId="5" fillId="6" borderId="12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5" fillId="0" borderId="0" xfId="0" applyFont="1"/>
    <xf numFmtId="0" fontId="7" fillId="0" borderId="21" xfId="0" applyFont="1" applyFill="1" applyBorder="1"/>
    <xf numFmtId="0" fontId="7" fillId="0" borderId="22" xfId="0" applyFont="1" applyFill="1" applyBorder="1"/>
    <xf numFmtId="0" fontId="7" fillId="0" borderId="0" xfId="0" applyFont="1" applyFill="1"/>
    <xf numFmtId="0" fontId="8" fillId="5" borderId="8" xfId="0" applyFont="1" applyFill="1" applyBorder="1"/>
    <xf numFmtId="0" fontId="7" fillId="5" borderId="0" xfId="0" applyFont="1" applyFill="1"/>
    <xf numFmtId="0" fontId="7" fillId="5" borderId="12" xfId="0" applyFont="1" applyFill="1" applyBorder="1"/>
    <xf numFmtId="0" fontId="8" fillId="5" borderId="12" xfId="0" applyFont="1" applyFill="1" applyBorder="1"/>
    <xf numFmtId="0" fontId="8" fillId="0" borderId="12" xfId="0" applyFont="1" applyBorder="1"/>
    <xf numFmtId="0" fontId="7" fillId="0" borderId="0" xfId="0" applyFont="1" applyBorder="1" applyAlignment="1">
      <alignment horizontal="center"/>
    </xf>
    <xf numFmtId="0" fontId="8" fillId="6" borderId="2" xfId="0" applyFont="1" applyFill="1" applyBorder="1"/>
    <xf numFmtId="0" fontId="8" fillId="6" borderId="11" xfId="0" applyFont="1" applyFill="1" applyBorder="1"/>
    <xf numFmtId="0" fontId="10" fillId="0" borderId="0" xfId="0" applyFont="1"/>
    <xf numFmtId="0" fontId="8" fillId="0" borderId="0" xfId="0" applyFont="1" applyBorder="1"/>
    <xf numFmtId="0" fontId="8" fillId="5" borderId="0" xfId="0" applyFont="1" applyFill="1"/>
    <xf numFmtId="0" fontId="8" fillId="6" borderId="21" xfId="0" applyFont="1" applyFill="1" applyBorder="1"/>
    <xf numFmtId="0" fontId="8" fillId="0" borderId="2" xfId="0" applyFont="1" applyBorder="1"/>
    <xf numFmtId="0" fontId="8" fillId="5" borderId="2" xfId="0" applyFont="1" applyFill="1" applyBorder="1"/>
    <xf numFmtId="0" fontId="8" fillId="5" borderId="0" xfId="0" applyFont="1" applyFill="1" applyBorder="1"/>
    <xf numFmtId="0" fontId="8" fillId="5" borderId="21" xfId="0" applyFont="1" applyFill="1" applyBorder="1"/>
    <xf numFmtId="0" fontId="8" fillId="5" borderId="5" xfId="0" applyFont="1" applyFill="1" applyBorder="1"/>
    <xf numFmtId="0" fontId="7" fillId="5" borderId="0" xfId="0" applyFont="1" applyFill="1" applyBorder="1"/>
    <xf numFmtId="0" fontId="7" fillId="0" borderId="23" xfId="0" applyFont="1" applyBorder="1"/>
    <xf numFmtId="0" fontId="7" fillId="5" borderId="18" xfId="0" applyFont="1" applyFill="1" applyBorder="1"/>
    <xf numFmtId="0" fontId="0" fillId="5" borderId="0" xfId="0" applyFill="1" applyBorder="1"/>
    <xf numFmtId="0" fontId="7" fillId="5" borderId="0" xfId="0" applyFont="1" applyFill="1" applyBorder="1" applyAlignment="1">
      <alignment horizontal="justify" wrapText="1"/>
    </xf>
    <xf numFmtId="0" fontId="7" fillId="5" borderId="7" xfId="0" applyFont="1" applyFill="1" applyBorder="1"/>
    <xf numFmtId="0" fontId="7" fillId="5" borderId="9" xfId="0" applyFont="1" applyFill="1" applyBorder="1"/>
    <xf numFmtId="0" fontId="7" fillId="5" borderId="3" xfId="0" applyFont="1" applyFill="1" applyBorder="1"/>
    <xf numFmtId="0" fontId="7" fillId="0" borderId="0" xfId="0" applyFont="1" applyBorder="1" applyAlignment="1">
      <alignment horizontal="justify" vertical="center" wrapText="1"/>
    </xf>
    <xf numFmtId="0" fontId="8" fillId="5" borderId="6" xfId="0" applyFont="1" applyFill="1" applyBorder="1"/>
    <xf numFmtId="0" fontId="8" fillId="5" borderId="4" xfId="0" applyFont="1" applyFill="1" applyBorder="1"/>
    <xf numFmtId="0" fontId="8" fillId="2" borderId="24" xfId="0" applyFont="1" applyFill="1" applyBorder="1"/>
    <xf numFmtId="0" fontId="5" fillId="0" borderId="0" xfId="0" applyFont="1" applyBorder="1"/>
    <xf numFmtId="0" fontId="8" fillId="0" borderId="18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7" borderId="0" xfId="0" applyFont="1" applyFill="1"/>
    <xf numFmtId="0" fontId="10" fillId="5" borderId="12" xfId="0" applyFont="1" applyFill="1" applyBorder="1"/>
    <xf numFmtId="0" fontId="10" fillId="5" borderId="12" xfId="0" applyFont="1" applyFill="1" applyBorder="1" applyAlignment="1"/>
    <xf numFmtId="0" fontId="10" fillId="0" borderId="1" xfId="0" applyFont="1" applyBorder="1"/>
    <xf numFmtId="0" fontId="0" fillId="0" borderId="5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7" fillId="0" borderId="25" xfId="0" applyFont="1" applyBorder="1"/>
    <xf numFmtId="0" fontId="7" fillId="0" borderId="26" xfId="0" applyFont="1" applyBorder="1"/>
    <xf numFmtId="0" fontId="7" fillId="0" borderId="27" xfId="0" applyFont="1" applyBorder="1"/>
    <xf numFmtId="0" fontId="7" fillId="0" borderId="28" xfId="0" applyFont="1" applyBorder="1"/>
    <xf numFmtId="0" fontId="8" fillId="2" borderId="29" xfId="0" applyFont="1" applyFill="1" applyBorder="1"/>
    <xf numFmtId="0" fontId="7" fillId="2" borderId="30" xfId="0" applyFont="1" applyFill="1" applyBorder="1"/>
    <xf numFmtId="0" fontId="0" fillId="0" borderId="0" xfId="0" applyBorder="1" applyAlignment="1">
      <alignment horizontal="center"/>
    </xf>
    <xf numFmtId="0" fontId="11" fillId="0" borderId="0" xfId="0" applyFont="1" applyFill="1" applyBorder="1" applyAlignment="1"/>
    <xf numFmtId="0" fontId="7" fillId="2" borderId="11" xfId="0" applyFont="1" applyFill="1" applyBorder="1"/>
    <xf numFmtId="0" fontId="0" fillId="0" borderId="12" xfId="0" applyBorder="1"/>
    <xf numFmtId="0" fontId="8" fillId="0" borderId="0" xfId="0" applyFont="1" applyFill="1" applyBorder="1" applyAlignment="1">
      <alignment horizontal="center"/>
    </xf>
    <xf numFmtId="0" fontId="0" fillId="0" borderId="31" xfId="0" applyBorder="1"/>
    <xf numFmtId="0" fontId="0" fillId="0" borderId="12" xfId="0" applyBorder="1" applyAlignment="1">
      <alignment horizontal="center"/>
    </xf>
    <xf numFmtId="0" fontId="7" fillId="3" borderId="12" xfId="0" applyFont="1" applyFill="1" applyBorder="1"/>
    <xf numFmtId="0" fontId="0" fillId="0" borderId="12" xfId="0" applyBorder="1" applyAlignment="1">
      <alignment wrapText="1"/>
    </xf>
    <xf numFmtId="0" fontId="0" fillId="2" borderId="12" xfId="0" applyFill="1" applyBorder="1" applyAlignment="1">
      <alignment wrapText="1"/>
    </xf>
    <xf numFmtId="0" fontId="0" fillId="0" borderId="12" xfId="0" applyBorder="1" applyAlignment="1">
      <alignment horizontal="right" wrapText="1"/>
    </xf>
    <xf numFmtId="0" fontId="8" fillId="3" borderId="12" xfId="0" applyFont="1" applyFill="1" applyBorder="1"/>
    <xf numFmtId="0" fontId="5" fillId="2" borderId="12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justify"/>
    </xf>
    <xf numFmtId="0" fontId="5" fillId="2" borderId="0" xfId="0" applyFont="1" applyFill="1"/>
    <xf numFmtId="0" fontId="0" fillId="0" borderId="0" xfId="0" applyFill="1" applyBorder="1" applyAlignment="1">
      <alignment wrapText="1"/>
    </xf>
    <xf numFmtId="0" fontId="8" fillId="2" borderId="5" xfId="0" applyFont="1" applyFill="1" applyBorder="1"/>
    <xf numFmtId="0" fontId="7" fillId="2" borderId="0" xfId="0" applyFont="1" applyFill="1" applyBorder="1"/>
    <xf numFmtId="0" fontId="8" fillId="0" borderId="0" xfId="0" applyFont="1" applyFill="1" applyBorder="1"/>
    <xf numFmtId="0" fontId="0" fillId="0" borderId="0" xfId="0" applyFont="1" applyAlignment="1">
      <alignment horizontal="justify" wrapText="1"/>
    </xf>
    <xf numFmtId="0" fontId="7" fillId="0" borderId="0" xfId="0" applyFont="1" applyFill="1" applyBorder="1" applyAlignment="1">
      <alignment horizontal="justify" wrapText="1"/>
    </xf>
    <xf numFmtId="0" fontId="8" fillId="0" borderId="0" xfId="0" applyFont="1" applyFill="1" applyBorder="1" applyAlignment="1">
      <alignment horizontal="justify" wrapText="1"/>
    </xf>
    <xf numFmtId="0" fontId="0" fillId="0" borderId="0" xfId="0" applyAlignment="1">
      <alignment horizontal="justify" wrapText="1"/>
    </xf>
    <xf numFmtId="0" fontId="0" fillId="0" borderId="0" xfId="0" applyFont="1" applyFill="1" applyBorder="1" applyAlignment="1">
      <alignment horizontal="justify" wrapText="1"/>
    </xf>
    <xf numFmtId="0" fontId="12" fillId="3" borderId="12" xfId="0" applyFont="1" applyFill="1" applyBorder="1" applyAlignment="1">
      <alignment horizontal="justify" wrapText="1"/>
    </xf>
    <xf numFmtId="0" fontId="12" fillId="0" borderId="12" xfId="0" applyFont="1" applyFill="1" applyBorder="1" applyAlignment="1">
      <alignment horizontal="justify" wrapText="1"/>
    </xf>
    <xf numFmtId="0" fontId="12" fillId="0" borderId="12" xfId="0" applyFont="1" applyBorder="1" applyAlignment="1">
      <alignment horizontal="justify" wrapText="1"/>
    </xf>
    <xf numFmtId="0" fontId="5" fillId="5" borderId="16" xfId="0" applyFont="1" applyFill="1" applyBorder="1"/>
    <xf numFmtId="0" fontId="0" fillId="5" borderId="16" xfId="0" applyFill="1" applyBorder="1"/>
    <xf numFmtId="0" fontId="0" fillId="0" borderId="3" xfId="0" applyBorder="1"/>
    <xf numFmtId="0" fontId="0" fillId="0" borderId="11" xfId="0" applyBorder="1"/>
    <xf numFmtId="0" fontId="5" fillId="0" borderId="14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7" fillId="0" borderId="19" xfId="0" applyFont="1" applyBorder="1" applyProtection="1">
      <protection locked="0"/>
    </xf>
    <xf numFmtId="0" fontId="7" fillId="0" borderId="16" xfId="0" applyFont="1" applyBorder="1" applyProtection="1">
      <protection locked="0"/>
    </xf>
    <xf numFmtId="0" fontId="7" fillId="0" borderId="12" xfId="0" applyFont="1" applyBorder="1" applyProtection="1">
      <protection locked="0"/>
    </xf>
    <xf numFmtId="0" fontId="7" fillId="0" borderId="12" xfId="0" applyFont="1" applyBorder="1" applyAlignment="1" applyProtection="1">
      <alignment horizontal="center"/>
      <protection locked="0"/>
    </xf>
    <xf numFmtId="0" fontId="7" fillId="3" borderId="19" xfId="0" applyFont="1" applyFill="1" applyBorder="1" applyProtection="1">
      <protection locked="0"/>
    </xf>
    <xf numFmtId="0" fontId="7" fillId="0" borderId="14" xfId="0" applyFont="1" applyBorder="1" applyProtection="1">
      <protection locked="0"/>
    </xf>
    <xf numFmtId="0" fontId="7" fillId="0" borderId="32" xfId="0" applyFont="1" applyBorder="1" applyProtection="1">
      <protection locked="0"/>
    </xf>
    <xf numFmtId="0" fontId="7" fillId="0" borderId="20" xfId="0" applyFont="1" applyBorder="1" applyProtection="1">
      <protection locked="0"/>
    </xf>
    <xf numFmtId="0" fontId="6" fillId="0" borderId="1" xfId="0" applyFont="1" applyBorder="1" applyProtection="1">
      <protection locked="0"/>
    </xf>
    <xf numFmtId="0" fontId="7" fillId="0" borderId="0" xfId="0" applyFont="1" applyProtection="1"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5" fillId="0" borderId="12" xfId="0" applyFont="1" applyFill="1" applyBorder="1" applyAlignment="1" applyProtection="1">
      <alignment horizontal="center" vertical="center" wrapText="1"/>
      <protection locked="0"/>
    </xf>
    <xf numFmtId="0" fontId="7" fillId="0" borderId="33" xfId="0" applyFont="1" applyBorder="1" applyProtection="1">
      <protection locked="0"/>
    </xf>
    <xf numFmtId="0" fontId="0" fillId="0" borderId="12" xfId="0" applyBorder="1" applyProtection="1">
      <protection locked="0"/>
    </xf>
    <xf numFmtId="0" fontId="0" fillId="0" borderId="1" xfId="0" applyBorder="1" applyProtection="1">
      <protection locked="0"/>
    </xf>
    <xf numFmtId="0" fontId="8" fillId="5" borderId="22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/>
    <xf numFmtId="0" fontId="5" fillId="2" borderId="3" xfId="0" applyFont="1" applyFill="1" applyBorder="1"/>
    <xf numFmtId="0" fontId="0" fillId="5" borderId="19" xfId="0" applyFill="1" applyBorder="1"/>
    <xf numFmtId="0" fontId="10" fillId="5" borderId="14" xfId="0" applyFont="1" applyFill="1" applyBorder="1"/>
    <xf numFmtId="0" fontId="10" fillId="5" borderId="19" xfId="0" applyFont="1" applyFill="1" applyBorder="1"/>
    <xf numFmtId="0" fontId="0" fillId="0" borderId="0" xfId="0" applyAlignment="1">
      <alignment horizontal="right"/>
    </xf>
    <xf numFmtId="0" fontId="3" fillId="0" borderId="0" xfId="0" applyFont="1" applyBorder="1" applyAlignment="1"/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wrapText="1"/>
    </xf>
    <xf numFmtId="0" fontId="9" fillId="0" borderId="20" xfId="0" applyFont="1" applyBorder="1" applyAlignment="1">
      <alignment vertical="center"/>
    </xf>
    <xf numFmtId="0" fontId="10" fillId="5" borderId="0" xfId="0" applyFont="1" applyFill="1" applyAlignment="1">
      <alignment horizontal="center"/>
    </xf>
    <xf numFmtId="0" fontId="8" fillId="5" borderId="2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0" fontId="8" fillId="5" borderId="11" xfId="0" applyFont="1" applyFill="1" applyBorder="1" applyAlignment="1">
      <alignment horizontal="center"/>
    </xf>
    <xf numFmtId="0" fontId="7" fillId="0" borderId="16" xfId="0" applyFont="1" applyBorder="1" applyAlignment="1" applyProtection="1">
      <alignment horizontal="center"/>
      <protection locked="0"/>
    </xf>
    <xf numFmtId="0" fontId="7" fillId="0" borderId="19" xfId="0" applyFont="1" applyBorder="1" applyAlignment="1" applyProtection="1">
      <alignment horizontal="center"/>
      <protection locked="0"/>
    </xf>
    <xf numFmtId="0" fontId="7" fillId="0" borderId="34" xfId="0" applyFont="1" applyBorder="1" applyAlignment="1" applyProtection="1">
      <alignment horizontal="center"/>
      <protection locked="0"/>
    </xf>
    <xf numFmtId="0" fontId="7" fillId="0" borderId="35" xfId="0" applyFont="1" applyBorder="1" applyAlignment="1" applyProtection="1">
      <alignment horizontal="center"/>
      <protection locked="0"/>
    </xf>
    <xf numFmtId="0" fontId="7" fillId="0" borderId="13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8" fillId="6" borderId="2" xfId="0" applyFont="1" applyFill="1" applyBorder="1" applyAlignment="1">
      <alignment horizontal="center"/>
    </xf>
    <xf numFmtId="0" fontId="8" fillId="6" borderId="11" xfId="0" applyFont="1" applyFill="1" applyBorder="1" applyAlignment="1">
      <alignment horizontal="center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11" xfId="0" applyFont="1" applyBorder="1" applyAlignment="1" applyProtection="1">
      <alignment horizontal="center"/>
      <protection locked="0"/>
    </xf>
    <xf numFmtId="0" fontId="8" fillId="5" borderId="0" xfId="0" applyFont="1" applyFill="1" applyAlignment="1">
      <alignment horizontal="center"/>
    </xf>
    <xf numFmtId="0" fontId="7" fillId="0" borderId="12" xfId="0" applyFont="1" applyBorder="1" applyAlignment="1" applyProtection="1">
      <alignment horizontal="center"/>
      <protection locked="0"/>
    </xf>
    <xf numFmtId="0" fontId="3" fillId="0" borderId="0" xfId="0" applyFont="1" applyBorder="1" applyAlignment="1"/>
    <xf numFmtId="0" fontId="0" fillId="0" borderId="0" xfId="0" applyAlignment="1"/>
    <xf numFmtId="0" fontId="6" fillId="0" borderId="12" xfId="0" applyFont="1" applyBorder="1" applyAlignment="1">
      <alignment horizontal="center"/>
    </xf>
    <xf numFmtId="0" fontId="8" fillId="5" borderId="34" xfId="0" applyFont="1" applyFill="1" applyBorder="1" applyAlignment="1">
      <alignment horizontal="center"/>
    </xf>
    <xf numFmtId="0" fontId="8" fillId="5" borderId="36" xfId="0" applyFont="1" applyFill="1" applyBorder="1" applyAlignment="1">
      <alignment horizontal="center"/>
    </xf>
    <xf numFmtId="0" fontId="8" fillId="5" borderId="35" xfId="0" applyFont="1" applyFill="1" applyBorder="1" applyAlignment="1">
      <alignment horizontal="center"/>
    </xf>
    <xf numFmtId="0" fontId="8" fillId="5" borderId="34" xfId="0" applyFont="1" applyFill="1" applyBorder="1" applyAlignment="1">
      <alignment horizontal="center" vertical="center" wrapText="1"/>
    </xf>
    <xf numFmtId="0" fontId="8" fillId="5" borderId="36" xfId="0" applyFont="1" applyFill="1" applyBorder="1" applyAlignment="1">
      <alignment horizontal="center" vertical="center" wrapText="1"/>
    </xf>
    <xf numFmtId="0" fontId="8" fillId="5" borderId="35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0" fillId="0" borderId="0" xfId="0" applyBorder="1" applyAlignment="1"/>
    <xf numFmtId="0" fontId="5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5" fillId="0" borderId="7" xfId="0" applyFont="1" applyBorder="1" applyAlignment="1">
      <alignment horizontal="center" vertical="center"/>
    </xf>
    <xf numFmtId="0" fontId="7" fillId="0" borderId="33" xfId="0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 vertical="center" wrapText="1"/>
    </xf>
    <xf numFmtId="0" fontId="8" fillId="6" borderId="19" xfId="0" applyFont="1" applyFill="1" applyBorder="1" applyAlignment="1">
      <alignment horizontal="center" vertical="center" wrapText="1"/>
    </xf>
    <xf numFmtId="0" fontId="0" fillId="0" borderId="40" xfId="0" applyBorder="1" applyAlignment="1" applyProtection="1">
      <alignment horizontal="center" vertical="center" wrapText="1"/>
      <protection locked="0"/>
    </xf>
    <xf numFmtId="0" fontId="0" fillId="0" borderId="41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33" xfId="0" applyBorder="1" applyAlignment="1" applyProtection="1">
      <alignment horizontal="center" vertical="center" wrapText="1"/>
      <protection locked="0"/>
    </xf>
    <xf numFmtId="0" fontId="5" fillId="6" borderId="23" xfId="0" applyFont="1" applyFill="1" applyBorder="1" applyAlignment="1">
      <alignment horizontal="center" vertical="center" wrapText="1"/>
    </xf>
    <xf numFmtId="0" fontId="5" fillId="6" borderId="1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/>
    </xf>
    <xf numFmtId="0" fontId="5" fillId="2" borderId="36" xfId="0" applyFont="1" applyFill="1" applyBorder="1" applyAlignment="1">
      <alignment horizontal="center"/>
    </xf>
    <xf numFmtId="0" fontId="5" fillId="2" borderId="35" xfId="0" applyFont="1" applyFill="1" applyBorder="1" applyAlignment="1">
      <alignment horizontal="center"/>
    </xf>
    <xf numFmtId="0" fontId="0" fillId="0" borderId="12" xfId="0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/>
    </xf>
    <xf numFmtId="0" fontId="5" fillId="5" borderId="16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11" fillId="2" borderId="21" xfId="0" applyFont="1" applyFill="1" applyBorder="1" applyAlignment="1">
      <alignment horizontal="center"/>
    </xf>
    <xf numFmtId="0" fontId="11" fillId="2" borderId="22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3" fillId="0" borderId="40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 wrapText="1"/>
    </xf>
    <xf numFmtId="0" fontId="14" fillId="0" borderId="41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5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0" fillId="0" borderId="9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6" fillId="0" borderId="11" xfId="0" applyFont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0" xfId="0" applyAlignment="1">
      <alignment horizontal="right"/>
    </xf>
    <xf numFmtId="0" fontId="5" fillId="0" borderId="0" xfId="0" applyFont="1" applyAlignment="1">
      <alignment horizontal="right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0" fillId="6" borderId="12" xfId="0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19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4" fillId="0" borderId="0" xfId="1" applyAlignment="1">
      <alignment horizontal="center"/>
    </xf>
    <xf numFmtId="0" fontId="0" fillId="0" borderId="0" xfId="0" applyAlignment="1">
      <alignment horizontal="center"/>
    </xf>
    <xf numFmtId="0" fontId="8" fillId="2" borderId="25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8" fillId="3" borderId="19" xfId="0" applyFont="1" applyFill="1" applyBorder="1" applyAlignment="1">
      <alignment horizontal="center"/>
    </xf>
    <xf numFmtId="0" fontId="12" fillId="3" borderId="14" xfId="0" applyFont="1" applyFill="1" applyBorder="1" applyAlignment="1">
      <alignment horizontal="center" wrapText="1"/>
    </xf>
    <xf numFmtId="0" fontId="12" fillId="3" borderId="19" xfId="0" applyFont="1" applyFill="1" applyBorder="1" applyAlignment="1">
      <alignment horizontal="center" wrapText="1"/>
    </xf>
    <xf numFmtId="0" fontId="12" fillId="0" borderId="14" xfId="0" applyFont="1" applyBorder="1" applyAlignment="1">
      <alignment horizontal="center" wrapText="1"/>
    </xf>
    <xf numFmtId="0" fontId="12" fillId="0" borderId="19" xfId="0" applyFont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1</xdr:row>
      <xdr:rowOff>104775</xdr:rowOff>
    </xdr:to>
    <xdr:pic>
      <xdr:nvPicPr>
        <xdr:cNvPr id="4134" name="1 Imagen" descr="primero_la_gente-01_logo_movimiet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4785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676275</xdr:colOff>
      <xdr:row>0</xdr:row>
      <xdr:rowOff>0</xdr:rowOff>
    </xdr:from>
    <xdr:to>
      <xdr:col>5</xdr:col>
      <xdr:colOff>819150</xdr:colOff>
      <xdr:row>1</xdr:row>
      <xdr:rowOff>19050</xdr:rowOff>
    </xdr:to>
    <xdr:pic>
      <xdr:nvPicPr>
        <xdr:cNvPr id="413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0125" y="0"/>
          <a:ext cx="10763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2200275</xdr:colOff>
      <xdr:row>1</xdr:row>
      <xdr:rowOff>142875</xdr:rowOff>
    </xdr:to>
    <xdr:pic>
      <xdr:nvPicPr>
        <xdr:cNvPr id="3149" name="1 Imagen" descr="primero_la_gente-01_logo_movimiet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0"/>
          <a:ext cx="22002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466726</xdr:colOff>
      <xdr:row>0</xdr:row>
      <xdr:rowOff>0</xdr:rowOff>
    </xdr:from>
    <xdr:to>
      <xdr:col>9</xdr:col>
      <xdr:colOff>733426</xdr:colOff>
      <xdr:row>1</xdr:row>
      <xdr:rowOff>57150</xdr:rowOff>
    </xdr:to>
    <xdr:pic>
      <xdr:nvPicPr>
        <xdr:cNvPr id="3150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48776" y="0"/>
          <a:ext cx="10287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prestadores.minsalud.gov.co/habilitacion/consultas/capacidadesinstaladas.aspx?tbcodigo_habilitacion=&amp;tbnumero_sede=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0"/>
  <sheetViews>
    <sheetView showWhiteSpace="0" zoomScaleNormal="100" zoomScalePageLayoutView="120" workbookViewId="0">
      <selection activeCell="G9" sqref="G9"/>
    </sheetView>
  </sheetViews>
  <sheetFormatPr baseColWidth="10" defaultColWidth="11.42578125" defaultRowHeight="15" x14ac:dyDescent="0.25"/>
  <cols>
    <col min="1" max="1" width="18.140625" customWidth="1"/>
    <col min="2" max="2" width="13.42578125" customWidth="1"/>
    <col min="3" max="3" width="12.5703125" customWidth="1"/>
    <col min="4" max="4" width="17.85546875" customWidth="1"/>
    <col min="5" max="5" width="14" customWidth="1"/>
    <col min="6" max="6" width="12.42578125" customWidth="1"/>
    <col min="7" max="7" width="29.85546875" customWidth="1"/>
    <col min="8" max="8" width="7.140625" customWidth="1"/>
    <col min="9" max="9" width="30.5703125" bestFit="1" customWidth="1"/>
    <col min="10" max="10" width="8.28515625" bestFit="1" customWidth="1"/>
    <col min="11" max="11" width="10.42578125" customWidth="1"/>
    <col min="12" max="12" width="11" bestFit="1" customWidth="1"/>
  </cols>
  <sheetData>
    <row r="1" spans="1:6" ht="51" customHeight="1" x14ac:dyDescent="0.25">
      <c r="A1" s="205"/>
      <c r="B1" s="205"/>
      <c r="C1" s="205"/>
      <c r="D1" s="205"/>
      <c r="E1" s="205"/>
      <c r="F1" s="205"/>
    </row>
    <row r="2" spans="1:6" x14ac:dyDescent="0.25">
      <c r="A2" s="206" t="s">
        <v>341</v>
      </c>
      <c r="B2" s="206"/>
      <c r="C2" s="206"/>
      <c r="D2" s="206"/>
      <c r="E2" s="206"/>
      <c r="F2" s="206"/>
    </row>
    <row r="3" spans="1:6" ht="16.5" customHeight="1" x14ac:dyDescent="0.25">
      <c r="A3" s="207" t="s">
        <v>342</v>
      </c>
      <c r="B3" s="207"/>
      <c r="C3" s="207"/>
      <c r="D3" s="207"/>
      <c r="E3" s="207"/>
      <c r="F3" s="207"/>
    </row>
    <row r="4" spans="1:6" ht="18" customHeight="1" thickBot="1" x14ac:dyDescent="0.3">
      <c r="A4" s="208" t="s">
        <v>349</v>
      </c>
      <c r="B4" s="208"/>
      <c r="C4" s="208"/>
      <c r="D4" s="208"/>
      <c r="E4" s="208"/>
      <c r="F4" s="208"/>
    </row>
    <row r="5" spans="1:6" ht="15.75" thickBot="1" x14ac:dyDescent="0.3">
      <c r="A5" s="175" t="s">
        <v>14</v>
      </c>
      <c r="B5" s="176"/>
      <c r="C5" s="176"/>
      <c r="D5" s="176"/>
      <c r="E5" s="176"/>
      <c r="F5" s="177"/>
    </row>
    <row r="6" spans="1:6" x14ac:dyDescent="0.25">
      <c r="A6" s="23" t="s">
        <v>0</v>
      </c>
      <c r="B6" s="183"/>
      <c r="C6" s="183"/>
      <c r="D6" s="183"/>
      <c r="E6" s="183"/>
      <c r="F6" s="209"/>
    </row>
    <row r="7" spans="1:6" x14ac:dyDescent="0.25">
      <c r="A7" s="24" t="s">
        <v>3</v>
      </c>
      <c r="B7" s="178"/>
      <c r="C7" s="178"/>
      <c r="D7" s="178"/>
      <c r="E7" s="178"/>
      <c r="F7" s="179"/>
    </row>
    <row r="8" spans="1:6" x14ac:dyDescent="0.25">
      <c r="A8" s="24" t="s">
        <v>1</v>
      </c>
      <c r="B8" s="178"/>
      <c r="C8" s="178"/>
      <c r="D8" s="178"/>
      <c r="E8" s="178"/>
      <c r="F8" s="179"/>
    </row>
    <row r="9" spans="1:6" x14ac:dyDescent="0.25">
      <c r="A9" s="24" t="s">
        <v>4</v>
      </c>
      <c r="B9" s="178"/>
      <c r="C9" s="178"/>
      <c r="D9" s="178"/>
      <c r="E9" s="178"/>
      <c r="F9" s="179"/>
    </row>
    <row r="10" spans="1:6" x14ac:dyDescent="0.25">
      <c r="A10" s="24" t="s">
        <v>2</v>
      </c>
      <c r="B10" s="178"/>
      <c r="C10" s="178"/>
      <c r="D10" s="178"/>
      <c r="E10" s="178"/>
      <c r="F10" s="179"/>
    </row>
    <row r="11" spans="1:6" x14ac:dyDescent="0.25">
      <c r="A11" s="24" t="s">
        <v>7</v>
      </c>
      <c r="B11" s="142"/>
      <c r="C11" s="24" t="s">
        <v>5</v>
      </c>
      <c r="D11" s="142"/>
      <c r="E11" s="24" t="s">
        <v>6</v>
      </c>
      <c r="F11" s="142"/>
    </row>
    <row r="12" spans="1:6" x14ac:dyDescent="0.25">
      <c r="A12" s="24" t="s">
        <v>8</v>
      </c>
      <c r="B12" s="27"/>
      <c r="C12" s="27"/>
      <c r="D12" s="27"/>
      <c r="E12" s="143"/>
      <c r="F12" s="31"/>
    </row>
    <row r="13" spans="1:6" x14ac:dyDescent="0.25">
      <c r="A13" s="5"/>
      <c r="B13" s="32"/>
      <c r="C13" s="32"/>
      <c r="D13" s="32"/>
      <c r="E13" s="32"/>
      <c r="F13" s="32"/>
    </row>
    <row r="14" spans="1:6" x14ac:dyDescent="0.25">
      <c r="A14" s="64" t="s">
        <v>9</v>
      </c>
      <c r="B14" s="144"/>
      <c r="C14" s="64" t="s">
        <v>12</v>
      </c>
      <c r="D14" s="144"/>
      <c r="E14" s="5"/>
      <c r="F14" s="5"/>
    </row>
    <row r="15" spans="1:6" x14ac:dyDescent="0.25">
      <c r="A15" s="64" t="s">
        <v>10</v>
      </c>
      <c r="B15" s="144"/>
      <c r="C15" s="64" t="s">
        <v>13</v>
      </c>
      <c r="D15" s="144"/>
      <c r="E15" s="5"/>
      <c r="F15" s="5"/>
    </row>
    <row r="16" spans="1:6" x14ac:dyDescent="0.25">
      <c r="A16" s="64" t="s">
        <v>11</v>
      </c>
      <c r="B16" s="144"/>
      <c r="C16" s="64" t="s">
        <v>17</v>
      </c>
      <c r="D16" s="145"/>
      <c r="E16" s="126"/>
    </row>
    <row r="17" spans="1:6" x14ac:dyDescent="0.25">
      <c r="A17" s="5"/>
      <c r="B17" s="5"/>
      <c r="C17" s="16"/>
      <c r="D17" s="16"/>
      <c r="E17" s="5"/>
      <c r="F17" s="5"/>
    </row>
    <row r="18" spans="1:6" x14ac:dyDescent="0.25">
      <c r="A18" s="71" t="s">
        <v>21</v>
      </c>
      <c r="B18" s="144"/>
      <c r="C18" s="16"/>
      <c r="D18" s="75" t="s">
        <v>22</v>
      </c>
      <c r="E18" s="144" t="s">
        <v>354</v>
      </c>
      <c r="F18" s="5"/>
    </row>
    <row r="19" spans="1:6" x14ac:dyDescent="0.25">
      <c r="A19" s="5" t="s">
        <v>20</v>
      </c>
      <c r="B19" s="144"/>
      <c r="C19" s="16"/>
      <c r="D19" s="11"/>
      <c r="E19" s="5"/>
      <c r="F19" s="5"/>
    </row>
    <row r="20" spans="1:6" ht="15.75" thickBot="1" x14ac:dyDescent="0.3">
      <c r="A20" s="5"/>
      <c r="B20" s="5"/>
      <c r="C20" s="16"/>
      <c r="D20" s="11"/>
      <c r="E20" s="5"/>
      <c r="F20" s="5"/>
    </row>
    <row r="21" spans="1:6" ht="15.75" thickBot="1" x14ac:dyDescent="0.3">
      <c r="A21" s="175" t="s">
        <v>28</v>
      </c>
      <c r="B21" s="176"/>
      <c r="C21" s="176"/>
      <c r="D21" s="176"/>
      <c r="E21" s="176"/>
      <c r="F21" s="177"/>
    </row>
    <row r="22" spans="1:6" x14ac:dyDescent="0.25">
      <c r="A22" s="5"/>
      <c r="B22" s="5"/>
      <c r="C22" s="5"/>
      <c r="D22" s="5"/>
      <c r="E22" s="5" t="s">
        <v>15</v>
      </c>
      <c r="F22" s="33" t="s">
        <v>16</v>
      </c>
    </row>
    <row r="23" spans="1:6" x14ac:dyDescent="0.25">
      <c r="A23" s="71" t="s">
        <v>204</v>
      </c>
      <c r="B23" s="144" t="s">
        <v>332</v>
      </c>
      <c r="C23" s="5"/>
      <c r="D23" s="71" t="s">
        <v>23</v>
      </c>
      <c r="E23" s="145"/>
      <c r="F23" s="34" t="e">
        <f>+D16/E23</f>
        <v>#DIV/0!</v>
      </c>
    </row>
    <row r="24" spans="1:6" x14ac:dyDescent="0.25">
      <c r="A24" s="5"/>
      <c r="B24" s="5"/>
      <c r="C24" s="5"/>
      <c r="D24" s="5"/>
      <c r="E24" s="5"/>
      <c r="F24" s="5"/>
    </row>
    <row r="25" spans="1:6" x14ac:dyDescent="0.25">
      <c r="A25" s="71" t="s">
        <v>24</v>
      </c>
      <c r="B25" s="65" t="s">
        <v>18</v>
      </c>
      <c r="C25" s="144"/>
      <c r="D25" s="71" t="s">
        <v>25</v>
      </c>
      <c r="E25" s="62"/>
      <c r="F25" s="144"/>
    </row>
    <row r="26" spans="1:6" ht="15.75" thickBot="1" x14ac:dyDescent="0.3">
      <c r="A26" s="5"/>
      <c r="B26" s="65" t="s">
        <v>19</v>
      </c>
      <c r="C26" s="144"/>
      <c r="D26" s="35"/>
      <c r="E26" s="35"/>
      <c r="F26" s="5"/>
    </row>
    <row r="27" spans="1:6" ht="15.75" thickBot="1" x14ac:dyDescent="0.3">
      <c r="A27" s="74" t="s">
        <v>27</v>
      </c>
      <c r="B27" s="61"/>
      <c r="C27" s="146">
        <f>+C25+C26</f>
        <v>0</v>
      </c>
      <c r="D27" s="5"/>
      <c r="E27" s="5"/>
      <c r="F27" s="5"/>
    </row>
    <row r="28" spans="1:6" x14ac:dyDescent="0.25">
      <c r="A28" s="5"/>
      <c r="B28" s="5"/>
      <c r="C28" s="5"/>
      <c r="D28" s="5"/>
      <c r="E28" s="62" t="s">
        <v>34</v>
      </c>
      <c r="F28" s="62" t="s">
        <v>63</v>
      </c>
    </row>
    <row r="29" spans="1:6" x14ac:dyDescent="0.25">
      <c r="A29" s="71" t="s">
        <v>26</v>
      </c>
      <c r="B29" s="144"/>
      <c r="C29" s="147"/>
      <c r="D29" s="64" t="s">
        <v>64</v>
      </c>
      <c r="E29" s="144"/>
      <c r="F29" s="144"/>
    </row>
    <row r="30" spans="1:6" x14ac:dyDescent="0.25">
      <c r="A30" s="65" t="s">
        <v>20</v>
      </c>
      <c r="B30" s="144"/>
      <c r="C30" s="151"/>
      <c r="D30" s="64" t="s">
        <v>67</v>
      </c>
      <c r="E30" s="144"/>
      <c r="F30" s="144" t="s">
        <v>333</v>
      </c>
    </row>
    <row r="31" spans="1:6" ht="15.75" thickBot="1" x14ac:dyDescent="0.3">
      <c r="A31" s="5"/>
      <c r="B31" s="5"/>
      <c r="C31" s="5"/>
      <c r="D31" s="5"/>
      <c r="E31" s="5"/>
      <c r="F31" s="5"/>
    </row>
    <row r="32" spans="1:6" ht="15.75" thickBot="1" x14ac:dyDescent="0.3">
      <c r="A32" s="175" t="s">
        <v>190</v>
      </c>
      <c r="B32" s="176"/>
      <c r="C32" s="176"/>
      <c r="D32" s="176"/>
      <c r="E32" s="176"/>
      <c r="F32" s="177"/>
    </row>
    <row r="33" spans="1:11" ht="15.75" thickBot="1" x14ac:dyDescent="0.3">
      <c r="A33" s="5"/>
      <c r="B33" s="5"/>
      <c r="C33" s="5"/>
      <c r="D33" s="5"/>
      <c r="E33" s="5"/>
      <c r="F33" s="5"/>
      <c r="K33" s="4"/>
    </row>
    <row r="34" spans="1:11" ht="15.75" thickBot="1" x14ac:dyDescent="0.3">
      <c r="A34" s="72" t="s">
        <v>179</v>
      </c>
      <c r="B34" s="148"/>
      <c r="C34" s="5"/>
      <c r="D34" s="94" t="s">
        <v>191</v>
      </c>
      <c r="E34" s="144"/>
      <c r="F34" s="5"/>
    </row>
    <row r="35" spans="1:11" ht="15.75" thickBot="1" x14ac:dyDescent="0.3">
      <c r="A35" s="58"/>
      <c r="B35" s="59"/>
      <c r="C35" s="60"/>
      <c r="D35" s="60"/>
      <c r="E35" s="60"/>
      <c r="F35" s="60"/>
    </row>
    <row r="36" spans="1:11" ht="15.75" thickBot="1" x14ac:dyDescent="0.3">
      <c r="A36" s="175" t="s">
        <v>186</v>
      </c>
      <c r="B36" s="176"/>
      <c r="C36" s="176"/>
      <c r="D36" s="176"/>
      <c r="E36" s="176"/>
      <c r="F36" s="177"/>
    </row>
    <row r="37" spans="1:11" ht="15.75" thickBot="1" x14ac:dyDescent="0.3">
      <c r="A37" s="184" t="s">
        <v>180</v>
      </c>
      <c r="B37" s="185"/>
      <c r="C37" s="67" t="s">
        <v>181</v>
      </c>
      <c r="D37" s="68"/>
      <c r="E37" s="67" t="s">
        <v>182</v>
      </c>
      <c r="F37" s="68"/>
    </row>
    <row r="38" spans="1:11" ht="15.75" thickBot="1" x14ac:dyDescent="0.3">
      <c r="A38" s="186"/>
      <c r="B38" s="187"/>
      <c r="C38" s="180"/>
      <c r="D38" s="181"/>
      <c r="E38" s="182"/>
      <c r="F38" s="183"/>
    </row>
    <row r="39" spans="1:11" x14ac:dyDescent="0.25">
      <c r="A39" s="5"/>
      <c r="B39" s="5"/>
      <c r="C39" s="6" t="s">
        <v>20</v>
      </c>
      <c r="D39" s="144"/>
      <c r="E39" s="6" t="s">
        <v>20</v>
      </c>
      <c r="F39" s="147"/>
    </row>
    <row r="40" spans="1:11" x14ac:dyDescent="0.25">
      <c r="A40" s="188" t="s">
        <v>183</v>
      </c>
      <c r="B40" s="188"/>
      <c r="C40" s="6" t="s">
        <v>20</v>
      </c>
      <c r="D40" s="144"/>
      <c r="E40" s="5"/>
      <c r="F40" s="5"/>
    </row>
    <row r="41" spans="1:11" x14ac:dyDescent="0.25">
      <c r="A41" s="189"/>
      <c r="B41" s="189"/>
      <c r="C41" s="5"/>
      <c r="D41" s="5"/>
      <c r="E41" s="5"/>
      <c r="F41" s="5"/>
    </row>
    <row r="42" spans="1:11" ht="15.75" thickBot="1" x14ac:dyDescent="0.3">
      <c r="A42" s="66"/>
      <c r="B42" s="66"/>
      <c r="C42" s="5"/>
      <c r="D42" s="5"/>
      <c r="E42" s="5"/>
      <c r="F42" s="5"/>
    </row>
    <row r="43" spans="1:11" ht="15.75" thickBot="1" x14ac:dyDescent="0.3">
      <c r="A43" s="175" t="s">
        <v>184</v>
      </c>
      <c r="B43" s="176"/>
      <c r="C43" s="176"/>
      <c r="D43" s="176"/>
      <c r="E43" s="176"/>
      <c r="F43" s="177"/>
    </row>
    <row r="44" spans="1:11" ht="15.75" thickBot="1" x14ac:dyDescent="0.3">
      <c r="A44" s="73" t="s">
        <v>185</v>
      </c>
      <c r="B44" s="30"/>
      <c r="C44" s="149"/>
      <c r="D44" s="5"/>
      <c r="E44" s="5"/>
      <c r="F44" s="5"/>
    </row>
    <row r="45" spans="1:11" x14ac:dyDescent="0.25">
      <c r="A45" s="70"/>
      <c r="B45" s="11"/>
      <c r="C45" s="11"/>
      <c r="D45" s="5"/>
      <c r="E45" s="5"/>
      <c r="F45" s="5"/>
    </row>
    <row r="46" spans="1:11" x14ac:dyDescent="0.25">
      <c r="A46" s="1"/>
      <c r="B46" s="1"/>
      <c r="C46" s="1"/>
      <c r="D46" s="1"/>
      <c r="E46" s="1"/>
      <c r="F46" s="1"/>
    </row>
    <row r="47" spans="1:11" x14ac:dyDescent="0.25">
      <c r="A47" s="69" t="s">
        <v>29</v>
      </c>
      <c r="B47" s="69"/>
      <c r="C47" s="69"/>
      <c r="D47" s="3"/>
      <c r="E47" s="3"/>
      <c r="F47" s="3"/>
      <c r="K47" s="4"/>
    </row>
    <row r="48" spans="1:11" x14ac:dyDescent="0.25">
      <c r="A48" s="1"/>
      <c r="B48" s="1"/>
      <c r="C48" s="1"/>
      <c r="D48" s="4"/>
      <c r="E48" s="4"/>
      <c r="F48" s="4"/>
      <c r="K48" s="4"/>
    </row>
    <row r="49" spans="1:12" x14ac:dyDescent="0.25">
      <c r="A49" s="69" t="s">
        <v>30</v>
      </c>
      <c r="B49" s="1"/>
      <c r="C49" s="150"/>
      <c r="D49" s="3"/>
      <c r="E49" s="3"/>
      <c r="F49" s="3"/>
      <c r="L49" s="1"/>
    </row>
    <row r="50" spans="1:12" x14ac:dyDescent="0.25">
      <c r="A50" s="1"/>
      <c r="B50" s="1"/>
      <c r="C50" s="4"/>
      <c r="D50" s="4"/>
      <c r="E50" s="1"/>
      <c r="F50" s="1"/>
      <c r="L50" s="1"/>
    </row>
    <row r="51" spans="1:12" x14ac:dyDescent="0.25">
      <c r="A51" s="1"/>
      <c r="B51" s="1"/>
      <c r="C51" s="4"/>
      <c r="D51" s="4"/>
      <c r="E51" s="1"/>
      <c r="F51" s="1"/>
      <c r="L51" s="1"/>
    </row>
    <row r="52" spans="1:12" ht="22.5" x14ac:dyDescent="0.25">
      <c r="A52" s="171" t="s">
        <v>345</v>
      </c>
      <c r="B52" s="190" t="s">
        <v>347</v>
      </c>
      <c r="C52" s="191"/>
      <c r="D52" s="190" t="s">
        <v>346</v>
      </c>
      <c r="E52" s="190"/>
      <c r="F52" s="191"/>
      <c r="L52" s="1"/>
    </row>
    <row r="53" spans="1:12" ht="24" customHeight="1" x14ac:dyDescent="0.25">
      <c r="A53" s="171" t="s">
        <v>350</v>
      </c>
      <c r="B53" s="190" t="s">
        <v>347</v>
      </c>
      <c r="C53" s="191"/>
      <c r="D53" s="190" t="s">
        <v>348</v>
      </c>
      <c r="E53" s="190"/>
      <c r="F53" s="191"/>
      <c r="L53" s="1"/>
    </row>
    <row r="54" spans="1:12" ht="24" customHeight="1" x14ac:dyDescent="0.25">
      <c r="A54" s="171" t="s">
        <v>352</v>
      </c>
      <c r="B54" s="190" t="s">
        <v>344</v>
      </c>
      <c r="C54" s="191"/>
      <c r="D54" s="190" t="s">
        <v>346</v>
      </c>
      <c r="E54" s="190"/>
      <c r="F54" s="191"/>
      <c r="L54" s="1"/>
    </row>
    <row r="55" spans="1:12" x14ac:dyDescent="0.25">
      <c r="A55" s="192" t="s">
        <v>353</v>
      </c>
      <c r="B55" s="192"/>
      <c r="C55" s="192"/>
      <c r="D55" s="192"/>
      <c r="E55" s="192"/>
      <c r="F55" s="192"/>
      <c r="L55" s="1"/>
    </row>
    <row r="56" spans="1:12" x14ac:dyDescent="0.25">
      <c r="A56" s="1"/>
      <c r="B56" s="1"/>
      <c r="C56" s="4"/>
      <c r="D56" s="4"/>
      <c r="E56" s="1"/>
      <c r="F56" s="1"/>
      <c r="L56" s="1"/>
    </row>
    <row r="57" spans="1:12" x14ac:dyDescent="0.25">
      <c r="A57" s="1"/>
      <c r="B57" s="1"/>
      <c r="C57" s="4"/>
      <c r="D57" s="4"/>
      <c r="E57" s="1"/>
      <c r="F57" s="1"/>
      <c r="L57" s="1"/>
    </row>
    <row r="58" spans="1:12" x14ac:dyDescent="0.25">
      <c r="A58" s="1"/>
      <c r="B58" s="1"/>
      <c r="C58" s="4"/>
      <c r="D58" s="4"/>
      <c r="E58" s="1"/>
      <c r="F58" s="1"/>
      <c r="L58" s="1"/>
    </row>
    <row r="59" spans="1:12" x14ac:dyDescent="0.25">
      <c r="A59" s="1"/>
      <c r="B59" s="1"/>
      <c r="C59" s="4"/>
      <c r="D59" s="4"/>
      <c r="E59" s="1"/>
      <c r="F59" s="1"/>
      <c r="L59" s="1"/>
    </row>
    <row r="60" spans="1:12" x14ac:dyDescent="0.25">
      <c r="A60" s="1"/>
      <c r="B60" s="1"/>
      <c r="C60" s="4"/>
      <c r="D60" s="4"/>
      <c r="E60" s="1"/>
      <c r="F60" s="1"/>
      <c r="L60" s="1"/>
    </row>
    <row r="61" spans="1:12" x14ac:dyDescent="0.25">
      <c r="A61" s="1"/>
      <c r="B61" s="1"/>
      <c r="C61" s="4"/>
      <c r="D61" s="4"/>
      <c r="E61" s="1"/>
      <c r="F61" s="1"/>
      <c r="L61" s="1"/>
    </row>
    <row r="62" spans="1:12" x14ac:dyDescent="0.25">
      <c r="A62" s="1"/>
      <c r="B62" s="1"/>
      <c r="C62" s="4"/>
      <c r="D62" s="4"/>
      <c r="E62" s="1"/>
      <c r="F62" s="1"/>
      <c r="L62" s="1"/>
    </row>
    <row r="63" spans="1:12" x14ac:dyDescent="0.25">
      <c r="A63" s="1"/>
      <c r="B63" s="1"/>
      <c r="C63" s="4"/>
      <c r="D63" s="4"/>
      <c r="E63" s="1"/>
      <c r="F63" s="1"/>
      <c r="L63" s="1"/>
    </row>
    <row r="64" spans="1:12" x14ac:dyDescent="0.25">
      <c r="A64" s="1"/>
      <c r="B64" s="1"/>
      <c r="C64" s="1"/>
      <c r="D64" s="1"/>
      <c r="E64" s="1"/>
      <c r="F64" s="1"/>
    </row>
    <row r="65" spans="1:6" x14ac:dyDescent="0.25">
      <c r="A65" s="1"/>
      <c r="B65" s="1"/>
      <c r="C65" s="1"/>
      <c r="D65" s="1"/>
      <c r="E65" s="1"/>
      <c r="F65" s="1"/>
    </row>
    <row r="66" spans="1:6" x14ac:dyDescent="0.25">
      <c r="A66" s="1"/>
      <c r="B66" s="1"/>
      <c r="C66" s="1"/>
      <c r="D66" s="1"/>
      <c r="E66" s="1"/>
      <c r="F66" s="1"/>
    </row>
    <row r="67" spans="1:6" x14ac:dyDescent="0.25">
      <c r="A67" s="1"/>
      <c r="B67" s="1"/>
      <c r="C67" s="1"/>
      <c r="D67" s="1"/>
      <c r="E67" s="1"/>
      <c r="F67" s="1"/>
    </row>
    <row r="68" spans="1:6" x14ac:dyDescent="0.25">
      <c r="A68" s="1"/>
      <c r="B68" s="1"/>
      <c r="C68" s="1"/>
      <c r="D68" s="1"/>
      <c r="E68" s="1"/>
      <c r="F68" s="1"/>
    </row>
    <row r="69" spans="1:6" x14ac:dyDescent="0.25">
      <c r="A69" s="1"/>
      <c r="B69" s="1"/>
      <c r="C69" s="1"/>
      <c r="D69" s="1"/>
      <c r="E69" s="1"/>
      <c r="F69" s="1"/>
    </row>
    <row r="70" spans="1:6" x14ac:dyDescent="0.25">
      <c r="A70" s="1"/>
      <c r="B70" s="1"/>
      <c r="C70" s="1"/>
      <c r="D70" s="1"/>
      <c r="E70" s="1"/>
      <c r="F70" s="1"/>
    </row>
    <row r="71" spans="1:6" x14ac:dyDescent="0.25">
      <c r="A71" s="1"/>
      <c r="B71" s="1"/>
      <c r="C71" s="1"/>
      <c r="D71" s="1"/>
      <c r="E71" s="1"/>
      <c r="F71" s="1"/>
    </row>
    <row r="72" spans="1:6" x14ac:dyDescent="0.25">
      <c r="A72" s="174" t="s">
        <v>86</v>
      </c>
      <c r="B72" s="174"/>
      <c r="C72" s="174"/>
      <c r="D72" s="174"/>
      <c r="E72" s="174"/>
      <c r="F72" s="174"/>
    </row>
    <row r="73" spans="1:6" ht="15.75" thickBot="1" x14ac:dyDescent="0.3">
      <c r="A73" s="1"/>
      <c r="B73" s="1"/>
      <c r="C73" s="1"/>
      <c r="D73" s="1"/>
      <c r="E73" s="1"/>
      <c r="F73" s="1"/>
    </row>
    <row r="74" spans="1:6" x14ac:dyDescent="0.25">
      <c r="A74" s="193" t="s">
        <v>53</v>
      </c>
      <c r="B74" s="194"/>
      <c r="C74" s="195"/>
      <c r="D74" s="193" t="s">
        <v>57</v>
      </c>
      <c r="E74" s="194"/>
      <c r="F74" s="195"/>
    </row>
    <row r="75" spans="1:6" ht="15.75" thickBot="1" x14ac:dyDescent="0.3">
      <c r="A75" s="202"/>
      <c r="B75" s="203"/>
      <c r="C75" s="204"/>
      <c r="D75" s="202"/>
      <c r="E75" s="203"/>
      <c r="F75" s="204"/>
    </row>
    <row r="76" spans="1:6" x14ac:dyDescent="0.25">
      <c r="A76" s="77" t="s">
        <v>31</v>
      </c>
      <c r="B76" s="21"/>
      <c r="C76" s="12"/>
      <c r="D76" s="76" t="s">
        <v>31</v>
      </c>
      <c r="E76" s="21"/>
      <c r="F76" s="9"/>
    </row>
    <row r="77" spans="1:6" x14ac:dyDescent="0.25">
      <c r="A77" s="10"/>
      <c r="B77" s="11"/>
      <c r="C77" s="12"/>
      <c r="D77" s="10"/>
      <c r="E77" s="21" t="s">
        <v>32</v>
      </c>
      <c r="F77" s="21" t="s">
        <v>33</v>
      </c>
    </row>
    <row r="78" spans="1:6" x14ac:dyDescent="0.25">
      <c r="A78" s="21" t="s">
        <v>54</v>
      </c>
      <c r="B78" s="21" t="s">
        <v>34</v>
      </c>
      <c r="C78" s="12"/>
      <c r="D78" s="77" t="s">
        <v>187</v>
      </c>
      <c r="E78" s="21"/>
      <c r="F78" s="21"/>
    </row>
    <row r="79" spans="1:6" x14ac:dyDescent="0.25">
      <c r="A79" s="10" t="s">
        <v>55</v>
      </c>
      <c r="B79" s="21"/>
      <c r="C79" s="11"/>
      <c r="D79" s="63" t="s">
        <v>79</v>
      </c>
      <c r="E79" s="78"/>
      <c r="F79" s="80" t="s">
        <v>79</v>
      </c>
    </row>
    <row r="80" spans="1:6" x14ac:dyDescent="0.25">
      <c r="A80" s="10" t="s">
        <v>35</v>
      </c>
      <c r="B80" s="21"/>
      <c r="C80" s="11"/>
      <c r="D80" s="21" t="s">
        <v>87</v>
      </c>
      <c r="E80" s="81"/>
      <c r="F80" s="21" t="s">
        <v>69</v>
      </c>
    </row>
    <row r="81" spans="1:6" x14ac:dyDescent="0.25">
      <c r="A81" s="10" t="s">
        <v>36</v>
      </c>
      <c r="B81" s="21"/>
      <c r="C81" s="11"/>
      <c r="D81" s="21" t="s">
        <v>83</v>
      </c>
      <c r="E81" s="81"/>
      <c r="F81" s="21" t="s">
        <v>70</v>
      </c>
    </row>
    <row r="82" spans="1:6" x14ac:dyDescent="0.25">
      <c r="A82" s="10" t="s">
        <v>89</v>
      </c>
      <c r="B82" s="21"/>
      <c r="C82" s="11"/>
      <c r="D82" s="21" t="s">
        <v>84</v>
      </c>
      <c r="E82" s="81"/>
      <c r="F82" s="21" t="s">
        <v>71</v>
      </c>
    </row>
    <row r="83" spans="1:6" x14ac:dyDescent="0.25">
      <c r="A83" s="10" t="s">
        <v>56</v>
      </c>
      <c r="B83" s="79"/>
      <c r="C83" s="11"/>
      <c r="D83" s="21" t="s">
        <v>85</v>
      </c>
      <c r="E83" s="81"/>
      <c r="F83" s="21" t="s">
        <v>72</v>
      </c>
    </row>
    <row r="84" spans="1:6" x14ac:dyDescent="0.25">
      <c r="A84" s="63" t="s">
        <v>91</v>
      </c>
      <c r="B84" s="63" t="s">
        <v>34</v>
      </c>
      <c r="C84" s="11"/>
      <c r="D84" s="21" t="s">
        <v>88</v>
      </c>
      <c r="E84" s="81"/>
      <c r="F84" s="21" t="s">
        <v>73</v>
      </c>
    </row>
    <row r="85" spans="1:6" ht="37.5" thickBot="1" x14ac:dyDescent="0.3">
      <c r="A85" s="25" t="s">
        <v>37</v>
      </c>
      <c r="B85" s="110"/>
      <c r="C85" s="11"/>
      <c r="D85" s="21" t="s">
        <v>77</v>
      </c>
      <c r="E85" s="81"/>
      <c r="F85" s="52" t="s">
        <v>92</v>
      </c>
    </row>
    <row r="86" spans="1:6" ht="24.75" thickBot="1" x14ac:dyDescent="0.3">
      <c r="A86" s="25" t="s">
        <v>38</v>
      </c>
      <c r="B86" s="110"/>
      <c r="C86" s="11"/>
      <c r="D86" s="21" t="s">
        <v>78</v>
      </c>
      <c r="E86" s="81"/>
      <c r="F86" s="21" t="s">
        <v>74</v>
      </c>
    </row>
    <row r="87" spans="1:6" ht="24.75" thickBot="1" x14ac:dyDescent="0.3">
      <c r="A87" s="25" t="s">
        <v>39</v>
      </c>
      <c r="B87" s="110"/>
      <c r="C87" s="11"/>
      <c r="D87" s="21" t="s">
        <v>90</v>
      </c>
      <c r="E87" s="82"/>
      <c r="F87" s="21" t="s">
        <v>75</v>
      </c>
    </row>
    <row r="88" spans="1:6" ht="24.75" thickBot="1" x14ac:dyDescent="0.3">
      <c r="A88" s="25" t="s">
        <v>40</v>
      </c>
      <c r="B88" s="110"/>
      <c r="C88" s="11"/>
      <c r="D88" s="21" t="s">
        <v>80</v>
      </c>
      <c r="E88" s="82"/>
      <c r="F88" s="21" t="s">
        <v>76</v>
      </c>
    </row>
    <row r="89" spans="1:6" ht="24.75" thickBot="1" x14ac:dyDescent="0.3">
      <c r="A89" s="25" t="s">
        <v>41</v>
      </c>
      <c r="B89" s="110"/>
      <c r="C89" s="11"/>
      <c r="D89" s="51" t="s">
        <v>81</v>
      </c>
      <c r="E89" s="82"/>
      <c r="F89" s="12"/>
    </row>
    <row r="90" spans="1:6" ht="24.75" thickBot="1" x14ac:dyDescent="0.3">
      <c r="A90" s="25" t="s">
        <v>298</v>
      </c>
      <c r="B90" s="110"/>
      <c r="C90" s="11"/>
      <c r="D90" s="52" t="s">
        <v>82</v>
      </c>
      <c r="E90" s="83"/>
      <c r="F90" s="14"/>
    </row>
    <row r="91" spans="1:6" ht="24.75" thickBot="1" x14ac:dyDescent="0.3">
      <c r="A91" s="25" t="s">
        <v>299</v>
      </c>
      <c r="B91" s="110"/>
      <c r="C91" s="12"/>
      <c r="D91" s="84"/>
      <c r="E91" s="85"/>
      <c r="F91" s="88" t="s">
        <v>63</v>
      </c>
    </row>
    <row r="92" spans="1:6" ht="15.75" thickBot="1" x14ac:dyDescent="0.3">
      <c r="A92" s="25" t="s">
        <v>42</v>
      </c>
      <c r="B92" s="110"/>
      <c r="C92" s="12"/>
      <c r="D92" s="124" t="s">
        <v>64</v>
      </c>
      <c r="E92" s="125"/>
      <c r="F92" s="28"/>
    </row>
    <row r="93" spans="1:6" ht="15.75" thickBot="1" x14ac:dyDescent="0.3">
      <c r="A93" s="25" t="s">
        <v>44</v>
      </c>
      <c r="B93" s="110"/>
      <c r="C93" s="12"/>
      <c r="D93" s="77" t="s">
        <v>65</v>
      </c>
      <c r="E93" s="78"/>
      <c r="F93" s="28"/>
    </row>
    <row r="94" spans="1:6" ht="15.75" thickBot="1" x14ac:dyDescent="0.3">
      <c r="A94" s="25" t="s">
        <v>45</v>
      </c>
      <c r="B94" s="110"/>
      <c r="C94" s="11"/>
      <c r="D94" s="64" t="s">
        <v>62</v>
      </c>
      <c r="E94" s="64" t="s">
        <v>63</v>
      </c>
      <c r="F94" s="87" t="s">
        <v>66</v>
      </c>
    </row>
    <row r="95" spans="1:6" ht="15.75" thickBot="1" x14ac:dyDescent="0.3">
      <c r="A95" s="25" t="s">
        <v>46</v>
      </c>
      <c r="B95" s="110"/>
      <c r="C95" s="12"/>
      <c r="D95" s="25" t="s">
        <v>58</v>
      </c>
      <c r="E95" s="29"/>
      <c r="F95" s="12"/>
    </row>
    <row r="96" spans="1:6" ht="15.75" thickBot="1" x14ac:dyDescent="0.3">
      <c r="A96" s="25" t="s">
        <v>47</v>
      </c>
      <c r="B96" s="110"/>
      <c r="C96" s="12"/>
      <c r="D96" s="25" t="s">
        <v>59</v>
      </c>
      <c r="E96" s="21"/>
      <c r="F96" s="12"/>
    </row>
    <row r="97" spans="1:6" ht="24.75" thickBot="1" x14ac:dyDescent="0.3">
      <c r="A97" s="25" t="s">
        <v>48</v>
      </c>
      <c r="B97" s="110"/>
      <c r="C97" s="12"/>
      <c r="D97" s="25" t="s">
        <v>60</v>
      </c>
      <c r="E97" s="21"/>
      <c r="F97" s="12"/>
    </row>
    <row r="98" spans="1:6" ht="36.75" thickBot="1" x14ac:dyDescent="0.3">
      <c r="A98" s="25" t="s">
        <v>49</v>
      </c>
      <c r="B98" s="110"/>
      <c r="C98" s="12"/>
      <c r="D98" s="25" t="s">
        <v>61</v>
      </c>
      <c r="E98" s="26"/>
      <c r="F98" s="14"/>
    </row>
    <row r="99" spans="1:6" ht="15.75" thickBot="1" x14ac:dyDescent="0.3">
      <c r="A99" s="25" t="s">
        <v>50</v>
      </c>
      <c r="B99" s="110"/>
      <c r="C99" s="12"/>
      <c r="D99" s="196" t="s">
        <v>68</v>
      </c>
      <c r="E99" s="197"/>
      <c r="F99" s="198"/>
    </row>
    <row r="100" spans="1:6" ht="24.75" thickBot="1" x14ac:dyDescent="0.3">
      <c r="A100" s="25" t="s">
        <v>51</v>
      </c>
      <c r="B100" s="110"/>
      <c r="C100" s="11"/>
      <c r="D100" s="199"/>
      <c r="E100" s="200"/>
      <c r="F100" s="201"/>
    </row>
    <row r="101" spans="1:6" ht="15.75" thickBot="1" x14ac:dyDescent="0.3">
      <c r="A101" s="25" t="s">
        <v>43</v>
      </c>
      <c r="B101" s="110"/>
      <c r="C101" s="11"/>
      <c r="D101" s="199"/>
      <c r="E101" s="200"/>
      <c r="F101" s="201"/>
    </row>
    <row r="102" spans="1:6" ht="15.75" thickBot="1" x14ac:dyDescent="0.3">
      <c r="A102" s="25" t="s">
        <v>52</v>
      </c>
      <c r="B102" s="110"/>
      <c r="C102" s="11"/>
      <c r="D102" s="199"/>
      <c r="E102" s="200"/>
      <c r="F102" s="201"/>
    </row>
    <row r="103" spans="1:6" x14ac:dyDescent="0.25">
      <c r="A103" s="86"/>
      <c r="B103" s="11"/>
      <c r="C103" s="11"/>
      <c r="D103" s="199"/>
      <c r="E103" s="200"/>
      <c r="F103" s="201"/>
    </row>
    <row r="104" spans="1:6" x14ac:dyDescent="0.25">
      <c r="A104" s="5"/>
      <c r="B104" s="5"/>
      <c r="C104" s="5"/>
      <c r="D104" s="5"/>
      <c r="E104" s="5"/>
      <c r="F104" s="5"/>
    </row>
    <row r="106" spans="1:6" ht="15.75" thickBot="1" x14ac:dyDescent="0.3">
      <c r="A106" s="18" t="s">
        <v>29</v>
      </c>
      <c r="B106" s="18"/>
      <c r="C106" s="18"/>
      <c r="D106" s="18"/>
      <c r="E106" s="18"/>
      <c r="F106" s="18"/>
    </row>
    <row r="107" spans="1:6" ht="15.75" thickBot="1" x14ac:dyDescent="0.3">
      <c r="A107" s="22"/>
      <c r="B107" s="22"/>
      <c r="C107" s="22"/>
      <c r="D107" s="22"/>
      <c r="E107" s="22"/>
      <c r="F107" s="22"/>
    </row>
    <row r="108" spans="1:6" ht="15.75" thickBot="1" x14ac:dyDescent="0.3">
      <c r="A108" s="22"/>
      <c r="B108" s="22"/>
      <c r="C108" s="22"/>
      <c r="D108" s="22"/>
      <c r="E108" s="22"/>
      <c r="F108" s="22"/>
    </row>
    <row r="109" spans="1:6" ht="15.75" thickBot="1" x14ac:dyDescent="0.3">
      <c r="A109" s="22" t="s">
        <v>30</v>
      </c>
      <c r="B109" s="22"/>
      <c r="C109" s="22"/>
      <c r="D109" s="22"/>
      <c r="E109" s="22"/>
      <c r="F109" s="22"/>
    </row>
    <row r="110" spans="1:6" x14ac:dyDescent="0.25">
      <c r="A110" s="1"/>
      <c r="B110" s="1"/>
      <c r="C110" s="1"/>
      <c r="D110" s="1"/>
      <c r="E110" s="1"/>
      <c r="F110" s="1"/>
    </row>
  </sheetData>
  <sheetProtection password="DE89" sheet="1" objects="1" scenarios="1"/>
  <mergeCells count="37">
    <mergeCell ref="B54:C54"/>
    <mergeCell ref="D54:F54"/>
    <mergeCell ref="A1:F1"/>
    <mergeCell ref="A2:F2"/>
    <mergeCell ref="A3:F3"/>
    <mergeCell ref="A4:F4"/>
    <mergeCell ref="B52:C52"/>
    <mergeCell ref="A5:F5"/>
    <mergeCell ref="B6:F6"/>
    <mergeCell ref="B7:F7"/>
    <mergeCell ref="B8:F8"/>
    <mergeCell ref="B9:F9"/>
    <mergeCell ref="A74:C74"/>
    <mergeCell ref="D74:F74"/>
    <mergeCell ref="D99:F99"/>
    <mergeCell ref="D102:F102"/>
    <mergeCell ref="D103:F103"/>
    <mergeCell ref="D100:F100"/>
    <mergeCell ref="D101:F101"/>
    <mergeCell ref="A75:C75"/>
    <mergeCell ref="D75:F75"/>
    <mergeCell ref="A72:F72"/>
    <mergeCell ref="A43:F43"/>
    <mergeCell ref="B10:F10"/>
    <mergeCell ref="A21:F21"/>
    <mergeCell ref="A32:F32"/>
    <mergeCell ref="A36:F36"/>
    <mergeCell ref="C38:D38"/>
    <mergeCell ref="E38:F38"/>
    <mergeCell ref="A37:B37"/>
    <mergeCell ref="A38:B38"/>
    <mergeCell ref="A40:B40"/>
    <mergeCell ref="A41:B41"/>
    <mergeCell ref="D52:F52"/>
    <mergeCell ref="A55:F55"/>
    <mergeCell ref="B53:C53"/>
    <mergeCell ref="D53:F53"/>
  </mergeCells>
  <dataValidations disablePrompts="1" count="24">
    <dataValidation type="list" allowBlank="1" showInputMessage="1" showErrorMessage="1" sqref="B14">
      <formula1>"Privado,Público"</formula1>
    </dataValidation>
    <dataValidation type="list" allowBlank="1" showInputMessage="1" showErrorMessage="1" sqref="B15">
      <formula1>"Internacional,Nacional,Regional,Local"</formula1>
    </dataValidation>
    <dataValidation type="list" allowBlank="1" showInputMessage="1" showErrorMessage="1" sqref="D14">
      <formula1>"Diurno,Nocturno, Todo el día"</formula1>
    </dataValidation>
    <dataValidation type="list" allowBlank="1" showInputMessage="1" showErrorMessage="1" sqref="D15">
      <formula1>"Continua,Por función,Mixto"</formula1>
    </dataValidation>
    <dataValidation type="list" allowBlank="1" showInputMessage="1" showErrorMessage="1" sqref="B16">
      <formula1>"Atracciones Mecanicas,Atracciones circenses,Atracciones interactivas,Congreso o seminarios,conciertos,Artisitco,Deportivos,Religiosos,Ferias o exposiciones,Marchas,Politico,Reinados nacionales o internacionales,Gastronimicos,Politico,Otros"</formula1>
    </dataValidation>
    <dataValidation type="list" allowBlank="1" showInputMessage="1" showErrorMessage="1" sqref="B23">
      <formula1>"Centros de convenciones,Hotel,Club,Discotecas,Restaurantes,Centros comerciales,Parqueaderos,Centros deportivos,Estadios,Plaza de toros,Playa,sitios abiertos,Bar,Plazas públicas o parques,salón de eventos,colegios o universidades,Otros"</formula1>
    </dataValidation>
    <dataValidation type="whole" allowBlank="1" showInputMessage="1" showErrorMessage="1" sqref="C25:C26">
      <formula1>1</formula1>
      <formula2>100</formula2>
    </dataValidation>
    <dataValidation type="whole" allowBlank="1" showInputMessage="1" showErrorMessage="1" sqref="F25">
      <formula1>1</formula1>
      <formula2>200</formula2>
    </dataValidation>
    <dataValidation type="list" allowBlank="1" showInputMessage="1" showErrorMessage="1" sqref="B29">
      <formula1>"Residencial,Turistico,Centro historico,Hotelero,Deportivo,Comercial,fuera del ciudad,,Otros"</formula1>
    </dataValidation>
    <dataValidation type="list" allowBlank="1" showInputMessage="1" showErrorMessage="1" sqref="B18">
      <formula1>"Infantil,Adolescentes,Adulto Joven,Adulto mayor,General,Otros"</formula1>
    </dataValidation>
    <dataValidation type="list" allowBlank="1" showInputMessage="1" showErrorMessage="1" sqref="E18">
      <formula1>"Movil,Estacionarios"</formula1>
    </dataValidation>
    <dataValidation type="list" allowBlank="1" showInputMessage="1" showErrorMessage="1" sqref="B34:B35">
      <formula1>"lluvia,Seco,"</formula1>
    </dataValidation>
    <dataValidation type="list" allowBlank="1" showInputMessage="1" showErrorMessage="1" sqref="A38">
      <formula1>"Restringido,Disponibilidad al interior,Disponibilidad al exterior,Expendio libre"</formula1>
    </dataValidation>
    <dataValidation type="list" allowBlank="1" showInputMessage="1" showErrorMessage="1" sqref="C38">
      <formula1>"Empacados y embasados,Semipreparados,Crudos y para preparar,Todos,Otros,Combinados"</formula1>
    </dataValidation>
    <dataValidation type="list" allowBlank="1" showInputMessage="1" showErrorMessage="1" sqref="A41">
      <formula1>"Invitados,Participantes,Logistica,Voluntarios,todos,Otros"</formula1>
    </dataValidation>
    <dataValidation type="list" allowBlank="1" showInputMessage="1" showErrorMessage="1" sqref="E38">
      <formula1>"Hospedaje,Asignado por el organizador,Escenarios,Libre,Todos,Otros"</formula1>
    </dataValidation>
    <dataValidation type="list" allowBlank="1" showInputMessage="1" showErrorMessage="1" sqref="F29:F30 E95:E98 F92:F93">
      <formula1>"Si,No"</formula1>
    </dataValidation>
    <dataValidation type="list" allowBlank="1" showInputMessage="1" showErrorMessage="1" sqref="C44:C45">
      <formula1>"Sellado,Condicionado,abierto al público"</formula1>
    </dataValidation>
    <dataValidation type="list" allowBlank="1" showInputMessage="1" showErrorMessage="1" sqref="E76 B76">
      <formula1>"Si,No,No aplica"</formula1>
    </dataValidation>
    <dataValidation type="whole" allowBlank="1" showInputMessage="1" showErrorMessage="1" sqref="E29:E30">
      <formula1>0</formula1>
      <formula2>200</formula2>
    </dataValidation>
    <dataValidation type="list" allowBlank="1" showInputMessage="1" showErrorMessage="1" sqref="C29">
      <formula1>"Abierto,Cerrado"</formula1>
    </dataValidation>
    <dataValidation type="list" allowBlank="1" showInputMessage="1" showErrorMessage="1" sqref="C30">
      <formula1>"Con cubierta,Sin cubierta"</formula1>
    </dataValidation>
    <dataValidation type="list" allowBlank="1" showInputMessage="1" showErrorMessage="1" sqref="E34">
      <formula1>"Calor,Frio,Otro"</formula1>
    </dataValidation>
    <dataValidation type="whole" allowBlank="1" showInputMessage="1" showErrorMessage="1" sqref="B85:B102">
      <formula1>0</formula1>
      <formula2>30</formula2>
    </dataValidation>
  </dataValidations>
  <pageMargins left="0.57291666666666663" right="0.70866141732283472" top="0.74803149606299213" bottom="0.74803149606299213" header="0.31496062992125984" footer="0.31496062992125984"/>
  <pageSetup paperSize="5" orientation="portrait" r:id="rId1"/>
  <headerFooter>
    <oddHeader>&amp;CDIRECCIÓN OPERATIVA DE VIGILANCIA INSPECCIÓN Y CONTROL DEL DEPARTAMENTO ADMINISTRATIVO DISTRITAL DE SALUD – DADIS – Formato de Eventos de Afluencia Masiva de Público (EAMP)  – Salud -CENTRO REGULADOR DE URGENCIAS, EMERGENCIAS Y DESASTRES&amp;R</oddHeader>
    <oddFooter>&amp;LCODIGO: GESUR03F01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O71"/>
  <sheetViews>
    <sheetView tabSelected="1" topLeftCell="A19" zoomScaleNormal="100" workbookViewId="0">
      <selection activeCell="E24" sqref="E24:F25"/>
    </sheetView>
  </sheetViews>
  <sheetFormatPr baseColWidth="10" defaultRowHeight="15" x14ac:dyDescent="0.25"/>
  <cols>
    <col min="1" max="1" width="5.28515625" customWidth="1"/>
    <col min="2" max="2" width="37.140625" customWidth="1"/>
    <col min="3" max="3" width="7.42578125" bestFit="1" customWidth="1"/>
    <col min="4" max="4" width="26.42578125" customWidth="1"/>
    <col min="5" max="5" width="7.85546875" bestFit="1" customWidth="1"/>
    <col min="6" max="6" width="24.7109375" customWidth="1"/>
    <col min="12" max="12" width="4.140625" bestFit="1" customWidth="1"/>
    <col min="13" max="13" width="4" bestFit="1" customWidth="1"/>
    <col min="14" max="14" width="5" bestFit="1" customWidth="1"/>
    <col min="15" max="15" width="17" bestFit="1" customWidth="1"/>
  </cols>
  <sheetData>
    <row r="1" spans="2:10" ht="45.75" customHeight="1" x14ac:dyDescent="0.25">
      <c r="B1" s="271"/>
      <c r="C1" s="271"/>
      <c r="D1" s="271"/>
      <c r="E1" s="271"/>
      <c r="F1" s="271"/>
      <c r="G1" s="271"/>
      <c r="H1" s="271"/>
      <c r="I1" s="271"/>
      <c r="J1" s="271"/>
    </row>
    <row r="2" spans="2:10" x14ac:dyDescent="0.25">
      <c r="B2" s="272" t="s">
        <v>341</v>
      </c>
      <c r="C2" s="272"/>
      <c r="D2" s="272"/>
      <c r="E2" s="272"/>
      <c r="F2" s="272"/>
      <c r="G2" s="272"/>
      <c r="H2" s="272"/>
      <c r="I2" s="272"/>
      <c r="J2" s="272"/>
    </row>
    <row r="3" spans="2:10" x14ac:dyDescent="0.25">
      <c r="B3" s="169"/>
      <c r="C3" s="169"/>
      <c r="D3" s="169"/>
      <c r="E3" s="169"/>
      <c r="F3" s="169"/>
      <c r="G3" s="169"/>
      <c r="H3" s="169"/>
      <c r="I3" s="271" t="s">
        <v>342</v>
      </c>
      <c r="J3" s="271"/>
    </row>
    <row r="4" spans="2:10" ht="15.75" thickBot="1" x14ac:dyDescent="0.3">
      <c r="B4" s="210" t="s">
        <v>338</v>
      </c>
      <c r="C4" s="210"/>
      <c r="D4" s="210"/>
      <c r="E4" s="210"/>
      <c r="F4" s="210"/>
      <c r="G4" s="210"/>
      <c r="H4" s="210"/>
      <c r="I4" s="210"/>
    </row>
    <row r="5" spans="2:10" ht="15.75" customHeight="1" x14ac:dyDescent="0.25">
      <c r="B5" s="96" t="s">
        <v>192</v>
      </c>
      <c r="C5" s="95" t="s">
        <v>154</v>
      </c>
      <c r="D5" s="50" t="s">
        <v>151</v>
      </c>
      <c r="E5" s="95" t="s">
        <v>154</v>
      </c>
      <c r="F5" s="167" t="s">
        <v>157</v>
      </c>
      <c r="G5" s="168" t="s">
        <v>153</v>
      </c>
      <c r="H5" s="280" t="s">
        <v>193</v>
      </c>
      <c r="I5" s="280"/>
      <c r="J5" s="281"/>
    </row>
    <row r="6" spans="2:10" s="40" customFormat="1" ht="24" x14ac:dyDescent="0.25">
      <c r="B6" s="38" t="s">
        <v>107</v>
      </c>
      <c r="C6" s="152"/>
      <c r="D6" s="38" t="s">
        <v>155</v>
      </c>
      <c r="E6" s="152"/>
      <c r="F6" s="155"/>
      <c r="G6" s="156"/>
      <c r="H6" s="273" t="s">
        <v>336</v>
      </c>
      <c r="I6" s="274"/>
      <c r="J6" s="275"/>
    </row>
    <row r="7" spans="2:10" s="40" customFormat="1" ht="26.25" thickBot="1" x14ac:dyDescent="0.3">
      <c r="B7" s="38" t="s">
        <v>109</v>
      </c>
      <c r="C7" s="152"/>
      <c r="D7" s="38" t="s">
        <v>121</v>
      </c>
      <c r="E7" s="152"/>
      <c r="F7" s="43" t="s">
        <v>158</v>
      </c>
      <c r="G7" s="43" t="s">
        <v>153</v>
      </c>
      <c r="H7" s="225" t="s">
        <v>188</v>
      </c>
      <c r="I7" s="226"/>
      <c r="J7" s="227"/>
    </row>
    <row r="8" spans="2:10" s="40" customFormat="1" ht="15.75" thickBot="1" x14ac:dyDescent="0.3">
      <c r="B8" s="38" t="s">
        <v>150</v>
      </c>
      <c r="C8" s="152"/>
      <c r="D8" s="38" t="s">
        <v>117</v>
      </c>
      <c r="E8" s="152"/>
      <c r="F8" s="155"/>
      <c r="G8" s="156"/>
      <c r="H8" s="98"/>
      <c r="I8" s="99"/>
      <c r="J8" s="99"/>
    </row>
    <row r="9" spans="2:10" s="40" customFormat="1" ht="24.75" customHeight="1" x14ac:dyDescent="0.25">
      <c r="B9" s="38" t="s">
        <v>103</v>
      </c>
      <c r="C9" s="152"/>
      <c r="D9" s="217" t="s">
        <v>176</v>
      </c>
      <c r="E9" s="218"/>
      <c r="F9" s="43" t="s">
        <v>159</v>
      </c>
      <c r="G9" s="43" t="s">
        <v>153</v>
      </c>
      <c r="H9" s="228" t="s">
        <v>194</v>
      </c>
      <c r="I9" s="229"/>
      <c r="J9" s="230"/>
    </row>
    <row r="10" spans="2:10" s="40" customFormat="1" x14ac:dyDescent="0.25">
      <c r="B10" s="38" t="s">
        <v>149</v>
      </c>
      <c r="C10" s="152"/>
      <c r="D10" s="38" t="s">
        <v>125</v>
      </c>
      <c r="E10" s="152"/>
      <c r="F10" s="152"/>
      <c r="G10" s="157">
        <f>+C29+E17+G6+G8</f>
        <v>0</v>
      </c>
      <c r="H10" s="231" t="s">
        <v>337</v>
      </c>
      <c r="I10" s="231"/>
      <c r="J10" s="231"/>
    </row>
    <row r="11" spans="2:10" s="40" customFormat="1" x14ac:dyDescent="0.25">
      <c r="B11" s="38" t="s">
        <v>113</v>
      </c>
      <c r="C11" s="152"/>
      <c r="D11" s="38" t="s">
        <v>126</v>
      </c>
      <c r="E11" s="152"/>
      <c r="F11" s="100"/>
      <c r="G11" s="100"/>
      <c r="H11" s="231" t="s">
        <v>195</v>
      </c>
      <c r="I11" s="231"/>
      <c r="J11" s="231"/>
    </row>
    <row r="12" spans="2:10" s="40" customFormat="1" ht="15.75" thickBot="1" x14ac:dyDescent="0.3">
      <c r="B12" s="38" t="s">
        <v>118</v>
      </c>
      <c r="C12" s="152"/>
      <c r="D12" s="38" t="s">
        <v>127</v>
      </c>
      <c r="E12" s="152"/>
      <c r="F12" s="100"/>
      <c r="G12" s="100"/>
      <c r="H12" s="231" t="s">
        <v>196</v>
      </c>
      <c r="I12" s="231"/>
      <c r="J12" s="231"/>
    </row>
    <row r="13" spans="2:10" s="40" customFormat="1" ht="15" customHeight="1" thickBot="1" x14ac:dyDescent="0.3">
      <c r="B13" s="38" t="s">
        <v>119</v>
      </c>
      <c r="C13" s="153"/>
      <c r="D13" s="217" t="s">
        <v>147</v>
      </c>
      <c r="E13" s="218"/>
      <c r="F13" s="44" t="s">
        <v>93</v>
      </c>
      <c r="G13" s="161" t="s">
        <v>162</v>
      </c>
      <c r="H13" s="249" t="s">
        <v>340</v>
      </c>
      <c r="I13" s="250"/>
      <c r="J13" s="251"/>
    </row>
    <row r="14" spans="2:10" s="40" customFormat="1" x14ac:dyDescent="0.25">
      <c r="B14" s="38" t="s">
        <v>105</v>
      </c>
      <c r="C14" s="153"/>
      <c r="D14" s="38" t="s">
        <v>148</v>
      </c>
      <c r="E14" s="152"/>
      <c r="F14" s="91" t="s">
        <v>94</v>
      </c>
      <c r="G14" s="153"/>
      <c r="H14" s="252"/>
      <c r="I14" s="253"/>
      <c r="J14" s="254"/>
    </row>
    <row r="15" spans="2:10" s="40" customFormat="1" ht="24.75" customHeight="1" x14ac:dyDescent="0.25">
      <c r="B15" s="38" t="s">
        <v>106</v>
      </c>
      <c r="C15" s="153"/>
      <c r="D15" s="38" t="s">
        <v>355</v>
      </c>
      <c r="E15" s="152" t="s">
        <v>358</v>
      </c>
      <c r="F15" s="92" t="s">
        <v>32</v>
      </c>
      <c r="G15" s="153"/>
      <c r="H15" s="252"/>
      <c r="I15" s="253"/>
      <c r="J15" s="254"/>
    </row>
    <row r="16" spans="2:10" s="40" customFormat="1" x14ac:dyDescent="0.25">
      <c r="B16" s="38" t="s">
        <v>112</v>
      </c>
      <c r="C16" s="153"/>
      <c r="D16" s="38" t="s">
        <v>130</v>
      </c>
      <c r="E16" s="152"/>
      <c r="F16" s="92" t="s">
        <v>33</v>
      </c>
      <c r="G16" s="153"/>
      <c r="H16" s="252"/>
      <c r="I16" s="253"/>
      <c r="J16" s="254"/>
    </row>
    <row r="17" spans="2:15" s="40" customFormat="1" x14ac:dyDescent="0.25">
      <c r="B17" s="38" t="s">
        <v>111</v>
      </c>
      <c r="C17" s="153"/>
      <c r="D17" s="162" t="s">
        <v>156</v>
      </c>
      <c r="E17" s="163">
        <f>SUM(E6:E16)</f>
        <v>0</v>
      </c>
      <c r="F17" s="92" t="s">
        <v>95</v>
      </c>
      <c r="G17" s="153"/>
      <c r="H17" s="252"/>
      <c r="I17" s="253"/>
      <c r="J17" s="254"/>
    </row>
    <row r="18" spans="2:15" s="40" customFormat="1" x14ac:dyDescent="0.25">
      <c r="B18" s="38" t="s">
        <v>102</v>
      </c>
      <c r="C18" s="152"/>
      <c r="F18" s="93" t="s">
        <v>145</v>
      </c>
      <c r="G18" s="153"/>
      <c r="H18" s="255"/>
      <c r="I18" s="256"/>
      <c r="J18" s="257"/>
    </row>
    <row r="19" spans="2:15" s="40" customFormat="1" x14ac:dyDescent="0.25">
      <c r="B19" s="38" t="s">
        <v>120</v>
      </c>
      <c r="C19" s="152"/>
    </row>
    <row r="20" spans="2:15" s="40" customFormat="1" ht="15" customHeight="1" x14ac:dyDescent="0.25">
      <c r="B20" s="38" t="s">
        <v>110</v>
      </c>
      <c r="C20" s="152"/>
      <c r="D20" s="277" t="s">
        <v>166</v>
      </c>
      <c r="E20" s="278"/>
      <c r="F20" s="278"/>
      <c r="G20" s="278"/>
      <c r="H20" s="279"/>
      <c r="O20"/>
    </row>
    <row r="21" spans="2:15" s="40" customFormat="1" ht="15" customHeight="1" x14ac:dyDescent="0.25">
      <c r="B21" s="38" t="s">
        <v>108</v>
      </c>
      <c r="C21" s="152"/>
      <c r="D21" s="214" t="s">
        <v>164</v>
      </c>
      <c r="E21" s="215"/>
      <c r="F21" s="215"/>
      <c r="G21" s="215"/>
      <c r="H21" s="216"/>
      <c r="O21"/>
    </row>
    <row r="22" spans="2:15" s="40" customFormat="1" ht="15" customHeight="1" x14ac:dyDescent="0.25">
      <c r="B22" s="38" t="s">
        <v>114</v>
      </c>
      <c r="C22" s="152"/>
      <c r="D22" s="214" t="s">
        <v>165</v>
      </c>
      <c r="E22" s="215"/>
      <c r="F22" s="215"/>
      <c r="G22" s="215"/>
      <c r="H22" s="216"/>
      <c r="O22"/>
    </row>
    <row r="23" spans="2:15" s="40" customFormat="1" x14ac:dyDescent="0.25">
      <c r="B23" s="38" t="s">
        <v>104</v>
      </c>
      <c r="C23" s="152"/>
      <c r="D23" s="214" t="s">
        <v>178</v>
      </c>
      <c r="E23" s="215"/>
      <c r="F23" s="215"/>
      <c r="G23" s="215"/>
      <c r="H23" s="216"/>
      <c r="O23"/>
    </row>
    <row r="24" spans="2:15" s="40" customFormat="1" x14ac:dyDescent="0.25">
      <c r="B24" s="38" t="s">
        <v>115</v>
      </c>
      <c r="C24" s="152"/>
      <c r="D24" s="223" t="s">
        <v>167</v>
      </c>
      <c r="E24" s="219" t="s">
        <v>152</v>
      </c>
      <c r="F24" s="220"/>
      <c r="G24" s="243" t="s">
        <v>339</v>
      </c>
      <c r="H24" s="244"/>
      <c r="O24"/>
    </row>
    <row r="25" spans="2:15" s="40" customFormat="1" x14ac:dyDescent="0.25">
      <c r="B25" s="38" t="s">
        <v>116</v>
      </c>
      <c r="C25" s="152"/>
      <c r="D25" s="224"/>
      <c r="E25" s="221"/>
      <c r="F25" s="222"/>
      <c r="G25" s="245"/>
      <c r="H25" s="246"/>
      <c r="O25"/>
    </row>
    <row r="26" spans="2:15" s="40" customFormat="1" x14ac:dyDescent="0.25">
      <c r="B26" s="38" t="s">
        <v>160</v>
      </c>
      <c r="C26" s="154" t="s">
        <v>357</v>
      </c>
      <c r="D26" s="55" t="s">
        <v>141</v>
      </c>
      <c r="E26" s="276" t="s">
        <v>142</v>
      </c>
      <c r="F26" s="276"/>
      <c r="G26" s="247"/>
      <c r="H26" s="248"/>
      <c r="O26"/>
    </row>
    <row r="27" spans="2:15" s="40" customFormat="1" x14ac:dyDescent="0.25">
      <c r="B27" s="38" t="s">
        <v>161</v>
      </c>
      <c r="C27" s="152"/>
      <c r="O27"/>
    </row>
    <row r="28" spans="2:15" s="40" customFormat="1" ht="15.75" thickBot="1" x14ac:dyDescent="0.3">
      <c r="B28" s="38" t="s">
        <v>356</v>
      </c>
      <c r="C28" s="152" t="s">
        <v>358</v>
      </c>
      <c r="O28"/>
    </row>
    <row r="29" spans="2:15" ht="22.5" customHeight="1" thickBot="1" x14ac:dyDescent="0.3">
      <c r="B29" s="42" t="s">
        <v>163</v>
      </c>
      <c r="C29" s="54">
        <f>SUM(C6:C27)</f>
        <v>0</v>
      </c>
      <c r="D29" s="211" t="s">
        <v>177</v>
      </c>
      <c r="E29" s="212"/>
      <c r="F29" s="212"/>
      <c r="G29" s="212"/>
      <c r="H29" s="213"/>
    </row>
    <row r="31" spans="2:15" x14ac:dyDescent="0.25">
      <c r="B31" s="41" t="s">
        <v>97</v>
      </c>
      <c r="C31" s="41" t="s">
        <v>96</v>
      </c>
      <c r="D31" s="41" t="s">
        <v>98</v>
      </c>
      <c r="E31" s="41" t="s">
        <v>55</v>
      </c>
      <c r="F31" s="41" t="s">
        <v>99</v>
      </c>
      <c r="G31" s="41" t="s">
        <v>33</v>
      </c>
      <c r="H31" s="41" t="s">
        <v>32</v>
      </c>
      <c r="I31" s="41" t="s">
        <v>100</v>
      </c>
    </row>
    <row r="32" spans="2:15" ht="15" customHeight="1" x14ac:dyDescent="0.25">
      <c r="B32" s="113" t="str">
        <f>VLOOKUP($E$24,'R'!A4:I11,1,FALSE)</f>
        <v>Menor de 200</v>
      </c>
      <c r="C32" s="113">
        <f>VLOOKUP($E$24,'R'!$A$4:$I$11,3,FALSE)</f>
        <v>1</v>
      </c>
      <c r="D32" s="113">
        <f>VLOOKUP($E$24,'R'!$A$4:$I$11,4,FALSE)</f>
        <v>1</v>
      </c>
      <c r="E32" s="113">
        <f>VLOOKUP($E$24,'R'!$A$4:$I$11,5,FALSE)</f>
        <v>0</v>
      </c>
      <c r="F32" s="113">
        <f>VLOOKUP($E$24,'R'!$A$4:$I$11,6,FALSE)</f>
        <v>1</v>
      </c>
      <c r="G32" s="113">
        <f>IF(OR(AND($E$24="201 - 500",OR($E$15="SI",$C$26="SI",$C$28="SI")),AND($E$24="501 - 1000",OR($E$15="SI",$C$26="SI",$C$28="SI"))),0,VLOOKUP($E$24,'R'!$A$4:$I$11,7,FALSE))</f>
        <v>1</v>
      </c>
      <c r="H32" s="113">
        <f>IF(OR(AND($E$24="201 - 500",OR($E$15="SI",$C$26="SI",$C$28="SI")),AND($E$24="501 - 1000",OR($E$15="SI",$C$26="SI",$C$28="SI"))),1,VLOOKUP($E$24,'R'!$A$4:$I$11,8,FALSE))</f>
        <v>0</v>
      </c>
      <c r="I32" s="113">
        <f>VLOOKUP($E$24,'R'!$A$4:$I$11,9,FALSE)</f>
        <v>0</v>
      </c>
    </row>
    <row r="33" spans="2:10" ht="15.75" thickBot="1" x14ac:dyDescent="0.3">
      <c r="B33" s="112" t="s">
        <v>189</v>
      </c>
      <c r="C33" s="264"/>
      <c r="D33" s="265"/>
      <c r="E33" s="265"/>
      <c r="F33" s="265"/>
      <c r="G33" s="266"/>
    </row>
    <row r="34" spans="2:10" ht="15.75" thickBot="1" x14ac:dyDescent="0.3">
      <c r="B34" s="3" t="s">
        <v>29</v>
      </c>
      <c r="C34" s="3"/>
      <c r="D34" s="267"/>
      <c r="E34" s="268"/>
      <c r="F34" s="268"/>
      <c r="G34" s="269"/>
    </row>
    <row r="35" spans="2:10" x14ac:dyDescent="0.25">
      <c r="B35" s="4"/>
      <c r="C35" s="4"/>
      <c r="D35" s="4"/>
      <c r="E35" s="2"/>
      <c r="F35" s="2"/>
      <c r="G35" s="2"/>
    </row>
    <row r="36" spans="2:10" ht="15" customHeight="1" x14ac:dyDescent="0.25">
      <c r="B36" s="261" t="s">
        <v>330</v>
      </c>
      <c r="C36" s="262"/>
      <c r="D36" s="262"/>
      <c r="E36" s="262"/>
      <c r="F36" s="262"/>
      <c r="G36" s="262"/>
      <c r="H36" s="262"/>
      <c r="I36" s="263"/>
    </row>
    <row r="38" spans="2:10" ht="15.75" thickBot="1" x14ac:dyDescent="0.3">
      <c r="J38" s="5"/>
    </row>
    <row r="39" spans="2:10" ht="15.75" thickBot="1" x14ac:dyDescent="0.3">
      <c r="B39" s="258" t="s">
        <v>136</v>
      </c>
      <c r="C39" s="259"/>
      <c r="D39" s="260"/>
      <c r="E39" s="5"/>
      <c r="F39" s="258" t="s">
        <v>137</v>
      </c>
      <c r="G39" s="259"/>
      <c r="H39" s="259"/>
      <c r="I39" s="260"/>
      <c r="J39" s="5"/>
    </row>
    <row r="40" spans="2:10" ht="15.75" thickBot="1" x14ac:dyDescent="0.3">
      <c r="B40" s="105" t="s">
        <v>131</v>
      </c>
      <c r="C40" s="106"/>
      <c r="D40" s="89" t="s">
        <v>63</v>
      </c>
      <c r="F40" s="20" t="s">
        <v>139</v>
      </c>
      <c r="G40" s="15"/>
      <c r="H40" s="109"/>
      <c r="I40" s="19" t="s">
        <v>63</v>
      </c>
      <c r="J40" s="6"/>
    </row>
    <row r="41" spans="2:10" ht="15.75" thickBot="1" x14ac:dyDescent="0.3">
      <c r="B41" s="101" t="s">
        <v>132</v>
      </c>
      <c r="C41" s="102"/>
      <c r="D41" s="144"/>
      <c r="F41" s="17" t="s">
        <v>138</v>
      </c>
      <c r="G41" s="13"/>
      <c r="H41" s="14"/>
      <c r="I41" s="158"/>
      <c r="J41" s="5"/>
    </row>
    <row r="42" spans="2:10" ht="15.75" thickBot="1" x14ac:dyDescent="0.3">
      <c r="B42" s="103" t="s">
        <v>133</v>
      </c>
      <c r="C42" s="104"/>
      <c r="D42" s="144"/>
      <c r="F42" s="7" t="s">
        <v>140</v>
      </c>
      <c r="G42" s="8"/>
      <c r="H42" s="30"/>
      <c r="I42" s="158"/>
      <c r="J42" s="5"/>
    </row>
    <row r="43" spans="2:10" ht="15.75" thickBot="1" x14ac:dyDescent="0.3">
      <c r="B43" s="7" t="s">
        <v>134</v>
      </c>
      <c r="C43" s="30"/>
      <c r="D43" s="144"/>
      <c r="F43" s="7" t="s">
        <v>143</v>
      </c>
      <c r="G43" s="8"/>
      <c r="H43" s="30"/>
      <c r="I43" s="158"/>
      <c r="J43" s="5"/>
    </row>
    <row r="44" spans="2:10" ht="15.75" thickBot="1" x14ac:dyDescent="0.3">
      <c r="B44" s="7" t="s">
        <v>135</v>
      </c>
      <c r="C44" s="30"/>
      <c r="D44" s="144"/>
      <c r="F44" s="7" t="s">
        <v>144</v>
      </c>
      <c r="G44" s="8"/>
      <c r="H44" s="30"/>
      <c r="I44" s="158"/>
      <c r="J44" s="5"/>
    </row>
    <row r="45" spans="2:10" ht="19.5" thickBot="1" x14ac:dyDescent="0.35">
      <c r="B45" s="11"/>
      <c r="C45" s="11"/>
      <c r="D45" s="5"/>
      <c r="E45" s="5"/>
      <c r="F45" s="5"/>
      <c r="G45" s="5"/>
      <c r="H45" s="5"/>
      <c r="I45" s="5"/>
      <c r="J45" s="108"/>
    </row>
    <row r="46" spans="2:10" ht="18.75" x14ac:dyDescent="0.3">
      <c r="B46" s="240" t="s">
        <v>146</v>
      </c>
      <c r="C46" s="241"/>
      <c r="D46" s="242"/>
      <c r="E46" s="108"/>
      <c r="F46" s="108"/>
      <c r="G46" s="108"/>
      <c r="H46" s="108"/>
      <c r="I46" s="108"/>
    </row>
    <row r="47" spans="2:10" x14ac:dyDescent="0.25">
      <c r="B47" s="237" t="s">
        <v>197</v>
      </c>
      <c r="C47" s="238"/>
      <c r="D47" s="239"/>
    </row>
    <row r="48" spans="2:10" x14ac:dyDescent="0.25">
      <c r="B48" s="237" t="s">
        <v>198</v>
      </c>
      <c r="C48" s="238"/>
      <c r="D48" s="239"/>
    </row>
    <row r="49" spans="2:10" x14ac:dyDescent="0.25">
      <c r="B49" s="237" t="s">
        <v>201</v>
      </c>
      <c r="C49" s="238"/>
      <c r="D49" s="239"/>
    </row>
    <row r="50" spans="2:10" x14ac:dyDescent="0.25">
      <c r="B50" s="237" t="s">
        <v>199</v>
      </c>
      <c r="C50" s="238"/>
      <c r="D50" s="239"/>
    </row>
    <row r="51" spans="2:10" ht="15.75" thickBot="1" x14ac:dyDescent="0.3">
      <c r="B51" s="234" t="s">
        <v>200</v>
      </c>
      <c r="C51" s="235"/>
      <c r="D51" s="236"/>
    </row>
    <row r="52" spans="2:10" x14ac:dyDescent="0.25">
      <c r="B52" s="107"/>
      <c r="C52" s="107"/>
      <c r="D52" s="107"/>
      <c r="J52" s="111"/>
    </row>
    <row r="53" spans="2:10" x14ac:dyDescent="0.25">
      <c r="B53" s="232" t="s">
        <v>206</v>
      </c>
      <c r="C53" s="233"/>
      <c r="D53" s="135" t="s">
        <v>207</v>
      </c>
      <c r="E53" s="136"/>
      <c r="F53" s="136"/>
      <c r="G53" s="136"/>
      <c r="H53" s="136"/>
      <c r="I53" s="166"/>
    </row>
    <row r="54" spans="2:10" x14ac:dyDescent="0.25">
      <c r="B54" s="110" t="s">
        <v>205</v>
      </c>
      <c r="C54" s="159"/>
    </row>
    <row r="55" spans="2:10" x14ac:dyDescent="0.25">
      <c r="B55" s="110" t="s">
        <v>334</v>
      </c>
      <c r="C55" s="159"/>
    </row>
    <row r="56" spans="2:10" x14ac:dyDescent="0.25">
      <c r="B56" s="110" t="s">
        <v>335</v>
      </c>
      <c r="C56" s="159"/>
    </row>
    <row r="57" spans="2:10" ht="15.75" thickBot="1" x14ac:dyDescent="0.3">
      <c r="B57" s="2"/>
      <c r="C57" s="2"/>
    </row>
    <row r="58" spans="2:10" ht="15.75" thickBot="1" x14ac:dyDescent="0.3">
      <c r="B58" s="164" t="s">
        <v>208</v>
      </c>
      <c r="C58" s="165"/>
      <c r="D58" s="137"/>
      <c r="E58" s="137"/>
      <c r="F58" s="137"/>
      <c r="G58" s="138"/>
    </row>
    <row r="59" spans="2:10" x14ac:dyDescent="0.25">
      <c r="B59" s="2"/>
      <c r="C59" s="2"/>
    </row>
    <row r="60" spans="2:10" x14ac:dyDescent="0.25">
      <c r="B60" s="2"/>
      <c r="C60" s="2"/>
    </row>
    <row r="61" spans="2:10" x14ac:dyDescent="0.25">
      <c r="B61" s="49"/>
      <c r="C61" s="49"/>
    </row>
    <row r="62" spans="2:10" x14ac:dyDescent="0.25">
      <c r="B62" s="56" t="s">
        <v>175</v>
      </c>
      <c r="C62" s="49"/>
      <c r="D62" s="160"/>
      <c r="E62" s="160"/>
      <c r="F62" s="160"/>
      <c r="G62" s="160"/>
    </row>
    <row r="63" spans="2:10" x14ac:dyDescent="0.25">
      <c r="B63" s="90"/>
      <c r="C63" s="2"/>
      <c r="D63" s="2"/>
      <c r="E63" s="2"/>
      <c r="F63" s="2"/>
      <c r="G63" s="2"/>
    </row>
    <row r="64" spans="2:10" x14ac:dyDescent="0.25">
      <c r="B64" s="57"/>
    </row>
    <row r="65" spans="2:7" x14ac:dyDescent="0.25">
      <c r="B65" s="97" t="s">
        <v>29</v>
      </c>
      <c r="C65" s="3"/>
      <c r="D65" s="3"/>
      <c r="E65" s="49"/>
      <c r="F65" s="49"/>
      <c r="G65" s="49"/>
    </row>
    <row r="66" spans="2:7" x14ac:dyDescent="0.25">
      <c r="B66" s="57"/>
    </row>
    <row r="68" spans="2:7" x14ac:dyDescent="0.25">
      <c r="B68" s="170" t="s">
        <v>345</v>
      </c>
      <c r="C68" s="190" t="s">
        <v>347</v>
      </c>
      <c r="D68" s="191"/>
      <c r="E68" s="190" t="s">
        <v>346</v>
      </c>
      <c r="F68" s="190"/>
      <c r="G68" s="191"/>
    </row>
    <row r="69" spans="2:7" ht="23.25" x14ac:dyDescent="0.25">
      <c r="B69" s="172" t="s">
        <v>351</v>
      </c>
      <c r="C69" s="190" t="s">
        <v>347</v>
      </c>
      <c r="D69" s="191"/>
      <c r="E69" s="190" t="s">
        <v>348</v>
      </c>
      <c r="F69" s="190"/>
      <c r="G69" s="191"/>
    </row>
    <row r="70" spans="2:7" ht="17.25" customHeight="1" x14ac:dyDescent="0.25">
      <c r="B70" s="170" t="s">
        <v>343</v>
      </c>
      <c r="C70" s="190" t="s">
        <v>344</v>
      </c>
      <c r="D70" s="191"/>
      <c r="E70" s="190" t="s">
        <v>346</v>
      </c>
      <c r="F70" s="190"/>
      <c r="G70" s="191"/>
    </row>
    <row r="71" spans="2:7" x14ac:dyDescent="0.25">
      <c r="B71" s="270" t="s">
        <v>353</v>
      </c>
      <c r="C71" s="270"/>
      <c r="D71" s="270"/>
      <c r="E71" s="270"/>
      <c r="F71" s="270"/>
    </row>
  </sheetData>
  <sheetProtection password="DE89" sheet="1" objects="1" scenarios="1"/>
  <mergeCells count="42">
    <mergeCell ref="B71:F71"/>
    <mergeCell ref="B1:J1"/>
    <mergeCell ref="B2:J2"/>
    <mergeCell ref="I3:J3"/>
    <mergeCell ref="E68:G68"/>
    <mergeCell ref="E69:G69"/>
    <mergeCell ref="H6:J6"/>
    <mergeCell ref="E26:F26"/>
    <mergeCell ref="D20:H20"/>
    <mergeCell ref="H11:J11"/>
    <mergeCell ref="E70:G70"/>
    <mergeCell ref="C68:D68"/>
    <mergeCell ref="C69:D69"/>
    <mergeCell ref="C70:D70"/>
    <mergeCell ref="H5:J5"/>
    <mergeCell ref="D23:H23"/>
    <mergeCell ref="B46:D46"/>
    <mergeCell ref="B50:D50"/>
    <mergeCell ref="G24:H26"/>
    <mergeCell ref="H13:J18"/>
    <mergeCell ref="H12:J12"/>
    <mergeCell ref="B39:D39"/>
    <mergeCell ref="F39:I39"/>
    <mergeCell ref="D13:E13"/>
    <mergeCell ref="B36:I36"/>
    <mergeCell ref="C33:G33"/>
    <mergeCell ref="D34:G34"/>
    <mergeCell ref="B53:C53"/>
    <mergeCell ref="B51:D51"/>
    <mergeCell ref="B47:D47"/>
    <mergeCell ref="B48:D48"/>
    <mergeCell ref="B49:D49"/>
    <mergeCell ref="B4:I4"/>
    <mergeCell ref="D29:H29"/>
    <mergeCell ref="D21:H21"/>
    <mergeCell ref="D22:H22"/>
    <mergeCell ref="D9:E9"/>
    <mergeCell ref="E24:F25"/>
    <mergeCell ref="D24:D25"/>
    <mergeCell ref="H7:J7"/>
    <mergeCell ref="H9:J9"/>
    <mergeCell ref="H10:J10"/>
  </mergeCells>
  <dataValidations count="8">
    <dataValidation type="list" allowBlank="1" showInputMessage="1" showErrorMessage="1" sqref="F6">
      <formula1>"Sin víctimas,Atención en el sitio,Traslado a mediana Complejidad,Trasladoalta complejidad,Fallecidos"</formula1>
    </dataValidation>
    <dataValidation type="whole" allowBlank="1" showInputMessage="1" showErrorMessage="1" sqref="E16 E6:E8 E10:E12 E14 C6:C25 C27">
      <formula1>0</formula1>
      <formula2>2</formula2>
    </dataValidation>
    <dataValidation type="list" allowBlank="1" showInputMessage="1" showErrorMessage="1" sqref="F8">
      <formula1>"probado en simulación o simulacro,No simulacros, No hay plan"</formula1>
    </dataValidation>
    <dataValidation type="whole" allowBlank="1" showInputMessage="1" showErrorMessage="1" sqref="G6:G7">
      <formula1>0</formula1>
      <formula2>3</formula2>
    </dataValidation>
    <dataValidation type="list" allowBlank="1" showInputMessage="1" showErrorMessage="1" sqref="F10">
      <formula1>"Bajo riesgo,Mediano riesgo,Alto riesgo"</formula1>
    </dataValidation>
    <dataValidation type="list" allowBlank="1" showInputMessage="1" showErrorMessage="1" sqref="G14:G18 I41:I44">
      <formula1>"Si,No"</formula1>
    </dataValidation>
    <dataValidation type="list" allowBlank="1" showInputMessage="1" showErrorMessage="1" sqref="D41:D44">
      <formula1>"Si,No,No aplica"</formula1>
    </dataValidation>
    <dataValidation type="list" allowBlank="1" showInputMessage="1" showErrorMessage="1" sqref="E15 C26 C28">
      <formula1>OPCIONSINO</formula1>
    </dataValidation>
  </dataValidations>
  <pageMargins left="0.7" right="0.7" top="0.75" bottom="0.75" header="0.3" footer="0.3"/>
  <pageSetup paperSize="5" scale="81" orientation="landscape" r:id="rId1"/>
  <headerFooter>
    <oddHeader>&amp;CCENTRO REGULADOR DE URGENCIAS, EMERGENCIAS Y DESASTRES  - Formato - EAMP de riesgo y atención en salud</oddHeader>
    <oddFooter>&amp;LCODIGO: GESUR03F01</oddFooter>
  </headerFooter>
  <rowBreaks count="1" manualBreakCount="1">
    <brk id="36" max="16383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'R'!$A$4:$A$11</xm:f>
          </x14:formula1>
          <xm:sqref>E24:F25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opLeftCell="A4" workbookViewId="0">
      <selection activeCell="D13" sqref="D13"/>
    </sheetView>
  </sheetViews>
  <sheetFormatPr baseColWidth="10" defaultRowHeight="15" x14ac:dyDescent="0.25"/>
  <cols>
    <col min="1" max="1" width="22.28515625" bestFit="1" customWidth="1"/>
    <col min="2" max="2" width="21.85546875" bestFit="1" customWidth="1"/>
    <col min="3" max="3" width="23.85546875" customWidth="1"/>
    <col min="4" max="4" width="37" customWidth="1"/>
    <col min="5" max="5" width="16.85546875" bestFit="1" customWidth="1"/>
    <col min="6" max="6" width="28.28515625" customWidth="1"/>
    <col min="7" max="7" width="13" customWidth="1"/>
    <col min="8" max="8" width="34.5703125" customWidth="1"/>
    <col min="10" max="10" width="36.42578125" customWidth="1"/>
  </cols>
  <sheetData>
    <row r="1" spans="1:6" x14ac:dyDescent="0.25">
      <c r="A1" s="121" t="s">
        <v>101</v>
      </c>
      <c r="B1" s="122" t="s">
        <v>286</v>
      </c>
      <c r="C1" s="284" t="s">
        <v>129</v>
      </c>
      <c r="D1" s="285"/>
      <c r="E1" s="285"/>
      <c r="F1" s="285"/>
    </row>
    <row r="2" spans="1:6" x14ac:dyDescent="0.25">
      <c r="A2" s="114" t="s">
        <v>290</v>
      </c>
      <c r="B2" s="113">
        <v>15</v>
      </c>
      <c r="C2" s="118" t="s">
        <v>122</v>
      </c>
      <c r="D2" s="119" t="s">
        <v>271</v>
      </c>
      <c r="E2" s="118" t="s">
        <v>123</v>
      </c>
      <c r="F2" s="120" t="s">
        <v>271</v>
      </c>
    </row>
    <row r="3" spans="1:6" x14ac:dyDescent="0.25">
      <c r="A3" s="114" t="s">
        <v>291</v>
      </c>
      <c r="B3" s="113">
        <v>11</v>
      </c>
      <c r="C3" s="53" t="s">
        <v>272</v>
      </c>
      <c r="D3" s="113">
        <v>1082</v>
      </c>
      <c r="E3" s="114" t="s">
        <v>278</v>
      </c>
      <c r="F3" s="113">
        <v>200</v>
      </c>
    </row>
    <row r="4" spans="1:6" x14ac:dyDescent="0.25">
      <c r="A4" s="114" t="s">
        <v>292</v>
      </c>
      <c r="B4" s="113">
        <v>2</v>
      </c>
      <c r="C4" s="53" t="s">
        <v>273</v>
      </c>
      <c r="D4" s="113">
        <v>236</v>
      </c>
      <c r="E4" s="114" t="s">
        <v>279</v>
      </c>
      <c r="F4" s="113">
        <v>106</v>
      </c>
    </row>
    <row r="5" spans="1:6" x14ac:dyDescent="0.25">
      <c r="A5" s="114" t="s">
        <v>295</v>
      </c>
      <c r="B5" s="113">
        <v>1</v>
      </c>
      <c r="C5" s="53" t="s">
        <v>274</v>
      </c>
      <c r="D5" s="113">
        <v>192</v>
      </c>
      <c r="E5" s="114" t="s">
        <v>280</v>
      </c>
      <c r="F5" s="113">
        <v>48</v>
      </c>
    </row>
    <row r="6" spans="1:6" x14ac:dyDescent="0.25">
      <c r="A6" s="114" t="s">
        <v>293</v>
      </c>
      <c r="B6" s="113">
        <v>2</v>
      </c>
      <c r="C6" s="53" t="s">
        <v>275</v>
      </c>
      <c r="D6" s="113">
        <v>101</v>
      </c>
      <c r="E6" s="114" t="s">
        <v>281</v>
      </c>
      <c r="F6" s="113">
        <v>19</v>
      </c>
    </row>
    <row r="7" spans="1:6" x14ac:dyDescent="0.25">
      <c r="A7" s="114" t="s">
        <v>294</v>
      </c>
      <c r="B7" s="113">
        <v>1</v>
      </c>
      <c r="C7" s="53" t="s">
        <v>276</v>
      </c>
      <c r="D7" s="113">
        <v>80</v>
      </c>
      <c r="E7" s="114" t="s">
        <v>282</v>
      </c>
      <c r="F7" s="113">
        <v>76</v>
      </c>
    </row>
    <row r="8" spans="1:6" x14ac:dyDescent="0.25">
      <c r="A8" s="286" t="s">
        <v>124</v>
      </c>
      <c r="B8" s="287"/>
      <c r="C8" s="53" t="s">
        <v>277</v>
      </c>
      <c r="D8" s="113">
        <v>128</v>
      </c>
      <c r="E8" s="114" t="s">
        <v>283</v>
      </c>
      <c r="F8" s="113">
        <v>79</v>
      </c>
    </row>
    <row r="9" spans="1:6" x14ac:dyDescent="0.25">
      <c r="A9" s="114" t="s">
        <v>287</v>
      </c>
      <c r="B9" s="113">
        <v>13</v>
      </c>
      <c r="C9" s="16"/>
      <c r="E9" s="114" t="s">
        <v>284</v>
      </c>
      <c r="F9" s="113">
        <v>74</v>
      </c>
    </row>
    <row r="10" spans="1:6" x14ac:dyDescent="0.25">
      <c r="A10" s="286" t="s">
        <v>128</v>
      </c>
      <c r="B10" s="287"/>
      <c r="C10" s="16"/>
      <c r="E10" s="114" t="s">
        <v>285</v>
      </c>
      <c r="F10" s="113">
        <v>9</v>
      </c>
    </row>
    <row r="11" spans="1:6" x14ac:dyDescent="0.25">
      <c r="A11" s="114" t="s">
        <v>288</v>
      </c>
      <c r="B11" s="113">
        <v>38</v>
      </c>
      <c r="C11" s="16"/>
    </row>
    <row r="12" spans="1:6" x14ac:dyDescent="0.25">
      <c r="A12" s="114" t="s">
        <v>289</v>
      </c>
      <c r="B12" s="113">
        <v>53</v>
      </c>
      <c r="C12" s="16"/>
    </row>
    <row r="13" spans="1:6" x14ac:dyDescent="0.25">
      <c r="A13" s="16"/>
      <c r="C13" s="16"/>
    </row>
    <row r="17" spans="1:10" ht="30" x14ac:dyDescent="0.25">
      <c r="A17" s="116" t="s">
        <v>270</v>
      </c>
      <c r="B17" s="116" t="s">
        <v>269</v>
      </c>
      <c r="C17" s="116" t="s">
        <v>268</v>
      </c>
      <c r="D17" s="116" t="s">
        <v>267</v>
      </c>
      <c r="E17" s="116" t="s">
        <v>266</v>
      </c>
      <c r="F17" s="116" t="s">
        <v>265</v>
      </c>
      <c r="G17" s="116" t="s">
        <v>264</v>
      </c>
      <c r="H17" s="116" t="s">
        <v>263</v>
      </c>
      <c r="I17" s="116" t="s">
        <v>262</v>
      </c>
      <c r="J17" s="116" t="s">
        <v>261</v>
      </c>
    </row>
    <row r="18" spans="1:10" ht="30" x14ac:dyDescent="0.25">
      <c r="A18" s="115" t="s">
        <v>216</v>
      </c>
      <c r="B18" s="115" t="s">
        <v>215</v>
      </c>
      <c r="C18" s="115" t="s">
        <v>260</v>
      </c>
      <c r="D18" s="115" t="s">
        <v>259</v>
      </c>
      <c r="E18" s="117">
        <v>6626081</v>
      </c>
      <c r="F18" s="115" t="s">
        <v>258</v>
      </c>
      <c r="G18" s="115" t="s">
        <v>211</v>
      </c>
      <c r="H18" s="115" t="s">
        <v>210</v>
      </c>
      <c r="I18" s="115">
        <v>818</v>
      </c>
      <c r="J18" s="115" t="s">
        <v>209</v>
      </c>
    </row>
    <row r="19" spans="1:10" ht="45" x14ac:dyDescent="0.25">
      <c r="A19" s="115" t="s">
        <v>216</v>
      </c>
      <c r="B19" s="115" t="s">
        <v>215</v>
      </c>
      <c r="C19" s="115" t="s">
        <v>257</v>
      </c>
      <c r="D19" s="115" t="s">
        <v>256</v>
      </c>
      <c r="E19" s="117" t="s">
        <v>255</v>
      </c>
      <c r="F19" s="115" t="s">
        <v>254</v>
      </c>
      <c r="G19" s="115" t="s">
        <v>211</v>
      </c>
      <c r="H19" s="115" t="s">
        <v>220</v>
      </c>
      <c r="I19" s="115">
        <v>818</v>
      </c>
      <c r="J19" s="115" t="s">
        <v>209</v>
      </c>
    </row>
    <row r="20" spans="1:10" x14ac:dyDescent="0.25">
      <c r="A20" s="115" t="s">
        <v>216</v>
      </c>
      <c r="B20" s="115" t="s">
        <v>215</v>
      </c>
      <c r="C20" s="115" t="s">
        <v>253</v>
      </c>
      <c r="D20" s="115" t="s">
        <v>252</v>
      </c>
      <c r="E20" s="117">
        <v>6679202</v>
      </c>
      <c r="F20" s="115" t="s">
        <v>251</v>
      </c>
      <c r="G20" s="115" t="s">
        <v>211</v>
      </c>
      <c r="H20" s="115" t="s">
        <v>210</v>
      </c>
      <c r="I20" s="115">
        <v>818</v>
      </c>
      <c r="J20" s="115" t="s">
        <v>209</v>
      </c>
    </row>
    <row r="21" spans="1:10" ht="30" x14ac:dyDescent="0.25">
      <c r="A21" s="115" t="s">
        <v>216</v>
      </c>
      <c r="B21" s="115" t="s">
        <v>215</v>
      </c>
      <c r="C21" s="115" t="s">
        <v>250</v>
      </c>
      <c r="D21" s="115" t="s">
        <v>249</v>
      </c>
      <c r="E21" s="117">
        <v>6437621</v>
      </c>
      <c r="F21" s="115" t="s">
        <v>248</v>
      </c>
      <c r="G21" s="115" t="s">
        <v>211</v>
      </c>
      <c r="H21" s="115" t="s">
        <v>210</v>
      </c>
      <c r="I21" s="115">
        <v>818</v>
      </c>
      <c r="J21" s="115" t="s">
        <v>209</v>
      </c>
    </row>
    <row r="22" spans="1:10" x14ac:dyDescent="0.25">
      <c r="A22" s="115" t="s">
        <v>216</v>
      </c>
      <c r="B22" s="115" t="s">
        <v>215</v>
      </c>
      <c r="C22" s="115" t="s">
        <v>247</v>
      </c>
      <c r="D22" s="115" t="s">
        <v>246</v>
      </c>
      <c r="E22" s="117">
        <v>6687032</v>
      </c>
      <c r="F22" s="115" t="s">
        <v>245</v>
      </c>
      <c r="G22" s="115" t="s">
        <v>211</v>
      </c>
      <c r="H22" s="115" t="s">
        <v>210</v>
      </c>
      <c r="I22" s="115">
        <v>818</v>
      </c>
      <c r="J22" s="115" t="s">
        <v>209</v>
      </c>
    </row>
    <row r="23" spans="1:10" x14ac:dyDescent="0.25">
      <c r="A23" s="115" t="s">
        <v>216</v>
      </c>
      <c r="B23" s="115" t="s">
        <v>215</v>
      </c>
      <c r="C23" s="115" t="s">
        <v>244</v>
      </c>
      <c r="D23" s="115" t="s">
        <v>243</v>
      </c>
      <c r="E23" s="117">
        <v>6432950</v>
      </c>
      <c r="F23" s="115" t="s">
        <v>242</v>
      </c>
      <c r="G23" s="115" t="s">
        <v>211</v>
      </c>
      <c r="H23" s="115" t="s">
        <v>210</v>
      </c>
      <c r="I23" s="115">
        <v>818</v>
      </c>
      <c r="J23" s="115" t="s">
        <v>209</v>
      </c>
    </row>
    <row r="24" spans="1:10" ht="30" x14ac:dyDescent="0.25">
      <c r="A24" s="115" t="s">
        <v>216</v>
      </c>
      <c r="B24" s="115" t="s">
        <v>215</v>
      </c>
      <c r="C24" s="115" t="s">
        <v>241</v>
      </c>
      <c r="D24" s="115" t="s">
        <v>240</v>
      </c>
      <c r="E24" s="117" t="s">
        <v>239</v>
      </c>
      <c r="F24" s="115" t="s">
        <v>238</v>
      </c>
      <c r="G24" s="115" t="s">
        <v>211</v>
      </c>
      <c r="H24" s="115" t="s">
        <v>220</v>
      </c>
      <c r="I24" s="115">
        <v>818</v>
      </c>
      <c r="J24" s="115" t="s">
        <v>209</v>
      </c>
    </row>
    <row r="25" spans="1:10" ht="30" x14ac:dyDescent="0.25">
      <c r="A25" s="115" t="s">
        <v>216</v>
      </c>
      <c r="B25" s="115" t="s">
        <v>215</v>
      </c>
      <c r="C25" s="115" t="s">
        <v>237</v>
      </c>
      <c r="D25" s="115" t="s">
        <v>236</v>
      </c>
      <c r="E25" s="117">
        <v>6816507</v>
      </c>
      <c r="F25" s="115" t="s">
        <v>235</v>
      </c>
      <c r="G25" s="115" t="s">
        <v>234</v>
      </c>
      <c r="H25" s="115" t="s">
        <v>233</v>
      </c>
      <c r="I25" s="115">
        <v>818</v>
      </c>
      <c r="J25" s="115" t="s">
        <v>209</v>
      </c>
    </row>
    <row r="26" spans="1:10" ht="30" x14ac:dyDescent="0.25">
      <c r="A26" s="115" t="s">
        <v>216</v>
      </c>
      <c r="B26" s="115" t="s">
        <v>215</v>
      </c>
      <c r="C26" s="115" t="s">
        <v>232</v>
      </c>
      <c r="D26" s="115" t="s">
        <v>231</v>
      </c>
      <c r="E26" s="117">
        <v>6810181</v>
      </c>
      <c r="F26" s="115" t="s">
        <v>230</v>
      </c>
      <c r="G26" s="115" t="s">
        <v>211</v>
      </c>
      <c r="H26" s="115" t="s">
        <v>210</v>
      </c>
      <c r="I26" s="115">
        <v>818</v>
      </c>
      <c r="J26" s="115" t="s">
        <v>209</v>
      </c>
    </row>
    <row r="27" spans="1:10" ht="30" x14ac:dyDescent="0.25">
      <c r="A27" s="115" t="s">
        <v>216</v>
      </c>
      <c r="B27" s="115" t="s">
        <v>215</v>
      </c>
      <c r="C27" s="115" t="s">
        <v>229</v>
      </c>
      <c r="D27" s="115" t="s">
        <v>228</v>
      </c>
      <c r="E27" s="117">
        <v>3145960813</v>
      </c>
      <c r="F27" s="115" t="s">
        <v>227</v>
      </c>
      <c r="G27" s="115" t="s">
        <v>211</v>
      </c>
      <c r="H27" s="115" t="s">
        <v>210</v>
      </c>
      <c r="I27" s="115">
        <v>818</v>
      </c>
      <c r="J27" s="115" t="s">
        <v>209</v>
      </c>
    </row>
    <row r="28" spans="1:10" x14ac:dyDescent="0.25">
      <c r="A28" s="115" t="s">
        <v>216</v>
      </c>
      <c r="B28" s="115" t="s">
        <v>215</v>
      </c>
      <c r="C28" s="115" t="s">
        <v>226</v>
      </c>
      <c r="D28" s="115" t="s">
        <v>225</v>
      </c>
      <c r="E28" s="117">
        <v>3184248421</v>
      </c>
      <c r="F28" s="115" t="s">
        <v>224</v>
      </c>
      <c r="G28" s="115" t="s">
        <v>211</v>
      </c>
      <c r="H28" s="115" t="s">
        <v>210</v>
      </c>
      <c r="I28" s="115">
        <v>818</v>
      </c>
      <c r="J28" s="115" t="s">
        <v>209</v>
      </c>
    </row>
    <row r="29" spans="1:10" x14ac:dyDescent="0.25">
      <c r="A29" s="115" t="s">
        <v>216</v>
      </c>
      <c r="B29" s="115" t="s">
        <v>215</v>
      </c>
      <c r="C29" s="115" t="s">
        <v>223</v>
      </c>
      <c r="D29" s="115" t="s">
        <v>222</v>
      </c>
      <c r="E29" s="117">
        <v>3174328220</v>
      </c>
      <c r="F29" s="115" t="s">
        <v>221</v>
      </c>
      <c r="G29" s="115" t="s">
        <v>211</v>
      </c>
      <c r="H29" s="115" t="s">
        <v>220</v>
      </c>
      <c r="I29" s="115">
        <v>818</v>
      </c>
      <c r="J29" s="115" t="s">
        <v>209</v>
      </c>
    </row>
    <row r="30" spans="1:10" x14ac:dyDescent="0.25">
      <c r="A30" s="115" t="s">
        <v>216</v>
      </c>
      <c r="B30" s="115" t="s">
        <v>215</v>
      </c>
      <c r="C30" s="115" t="s">
        <v>219</v>
      </c>
      <c r="D30" s="115" t="s">
        <v>218</v>
      </c>
      <c r="E30" s="117">
        <v>3157605419</v>
      </c>
      <c r="F30" s="115" t="s">
        <v>217</v>
      </c>
      <c r="G30" s="115" t="s">
        <v>211</v>
      </c>
      <c r="H30" s="115" t="s">
        <v>210</v>
      </c>
      <c r="I30" s="115">
        <v>818</v>
      </c>
      <c r="J30" s="115" t="s">
        <v>209</v>
      </c>
    </row>
    <row r="31" spans="1:10" x14ac:dyDescent="0.25">
      <c r="A31" s="115" t="s">
        <v>216</v>
      </c>
      <c r="B31" s="115" t="s">
        <v>215</v>
      </c>
      <c r="C31" s="115" t="s">
        <v>214</v>
      </c>
      <c r="D31" s="115" t="s">
        <v>213</v>
      </c>
      <c r="E31" s="117">
        <v>3103577839</v>
      </c>
      <c r="F31" s="115" t="s">
        <v>212</v>
      </c>
      <c r="G31" s="115" t="s">
        <v>211</v>
      </c>
      <c r="H31" s="115" t="s">
        <v>210</v>
      </c>
      <c r="I31" s="115">
        <v>818</v>
      </c>
      <c r="J31" s="115" t="s">
        <v>209</v>
      </c>
    </row>
    <row r="33" spans="1:5" x14ac:dyDescent="0.25">
      <c r="A33" s="123" t="s">
        <v>296</v>
      </c>
    </row>
    <row r="34" spans="1:5" x14ac:dyDescent="0.25">
      <c r="A34" s="282" t="s">
        <v>297</v>
      </c>
      <c r="B34" s="283"/>
      <c r="C34" s="283"/>
      <c r="D34" s="283"/>
      <c r="E34" s="283"/>
    </row>
  </sheetData>
  <sheetProtection password="DE89" sheet="1" objects="1" scenarios="1"/>
  <mergeCells count="4">
    <mergeCell ref="A34:E34"/>
    <mergeCell ref="C1:F1"/>
    <mergeCell ref="A8:B8"/>
    <mergeCell ref="A10:B10"/>
  </mergeCells>
  <hyperlinks>
    <hyperlink ref="A34" r:id="rId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activeCell="E9" sqref="E9"/>
    </sheetView>
  </sheetViews>
  <sheetFormatPr baseColWidth="10" defaultRowHeight="15" x14ac:dyDescent="0.25"/>
  <cols>
    <col min="1" max="1" width="32" customWidth="1"/>
    <col min="2" max="2" width="80.42578125" customWidth="1"/>
  </cols>
  <sheetData>
    <row r="1" spans="1:9" s="130" customFormat="1" x14ac:dyDescent="0.25">
      <c r="A1" s="132" t="s">
        <v>14</v>
      </c>
      <c r="B1" s="132" t="s">
        <v>303</v>
      </c>
      <c r="C1" s="127"/>
      <c r="D1" s="128"/>
      <c r="E1" s="129"/>
      <c r="F1" s="129"/>
    </row>
    <row r="2" spans="1:9" s="130" customFormat="1" x14ac:dyDescent="0.25">
      <c r="A2" s="133" t="s">
        <v>9</v>
      </c>
      <c r="B2" s="134" t="s">
        <v>302</v>
      </c>
      <c r="C2" s="127"/>
      <c r="D2" s="127"/>
      <c r="E2" s="127"/>
      <c r="F2" s="127"/>
      <c r="G2" s="127"/>
      <c r="H2" s="127"/>
      <c r="I2" s="127"/>
    </row>
    <row r="3" spans="1:9" s="130" customFormat="1" x14ac:dyDescent="0.25">
      <c r="A3" s="133" t="s">
        <v>10</v>
      </c>
      <c r="B3" s="134" t="s">
        <v>300</v>
      </c>
      <c r="C3" s="127"/>
      <c r="D3" s="127"/>
      <c r="E3" s="127"/>
      <c r="F3" s="127"/>
      <c r="G3" s="127"/>
      <c r="H3" s="127"/>
      <c r="I3" s="127"/>
    </row>
    <row r="4" spans="1:9" s="130" customFormat="1" x14ac:dyDescent="0.25">
      <c r="A4" s="133" t="s">
        <v>11</v>
      </c>
      <c r="B4" s="134" t="s">
        <v>301</v>
      </c>
      <c r="C4" s="127"/>
      <c r="D4" s="127"/>
      <c r="E4" s="127"/>
      <c r="F4" s="127"/>
      <c r="G4" s="127"/>
      <c r="H4" s="127"/>
      <c r="I4" s="127"/>
    </row>
    <row r="5" spans="1:9" s="130" customFormat="1" x14ac:dyDescent="0.25">
      <c r="A5" s="133" t="s">
        <v>12</v>
      </c>
      <c r="B5" s="134" t="s">
        <v>306</v>
      </c>
      <c r="C5" s="127"/>
      <c r="D5" s="127"/>
      <c r="E5" s="127"/>
      <c r="F5" s="127"/>
      <c r="G5" s="127"/>
      <c r="H5" s="127"/>
      <c r="I5" s="127"/>
    </row>
    <row r="6" spans="1:9" s="130" customFormat="1" x14ac:dyDescent="0.25">
      <c r="A6" s="133" t="s">
        <v>13</v>
      </c>
      <c r="B6" s="134" t="s">
        <v>307</v>
      </c>
      <c r="C6" s="127"/>
      <c r="D6" s="127"/>
      <c r="E6" s="127"/>
      <c r="F6" s="127"/>
      <c r="G6" s="127"/>
      <c r="H6" s="127"/>
      <c r="I6" s="127"/>
    </row>
    <row r="7" spans="1:9" s="130" customFormat="1" x14ac:dyDescent="0.25">
      <c r="A7" s="133" t="s">
        <v>17</v>
      </c>
      <c r="B7" s="134" t="s">
        <v>308</v>
      </c>
      <c r="C7" s="127"/>
      <c r="D7" s="127"/>
      <c r="E7" s="127"/>
      <c r="F7" s="127"/>
      <c r="G7" s="127"/>
      <c r="H7" s="127"/>
      <c r="I7" s="127"/>
    </row>
    <row r="8" spans="1:9" s="130" customFormat="1" x14ac:dyDescent="0.25">
      <c r="A8" s="133" t="s">
        <v>21</v>
      </c>
      <c r="B8" s="134" t="s">
        <v>323</v>
      </c>
      <c r="C8" s="127"/>
      <c r="D8" s="127"/>
      <c r="E8" s="127"/>
      <c r="F8" s="127"/>
      <c r="G8" s="127"/>
      <c r="H8" s="127"/>
      <c r="I8" s="127"/>
    </row>
    <row r="9" spans="1:9" s="130" customFormat="1" x14ac:dyDescent="0.25">
      <c r="A9" s="133" t="s">
        <v>22</v>
      </c>
      <c r="B9" s="134" t="s">
        <v>309</v>
      </c>
      <c r="C9" s="127"/>
      <c r="D9" s="127"/>
      <c r="E9" s="127"/>
      <c r="F9" s="127"/>
      <c r="G9" s="127"/>
      <c r="H9" s="127"/>
      <c r="I9" s="127"/>
    </row>
    <row r="10" spans="1:9" s="130" customFormat="1" x14ac:dyDescent="0.25">
      <c r="A10" s="288" t="s">
        <v>328</v>
      </c>
      <c r="B10" s="289"/>
      <c r="C10" s="128"/>
      <c r="D10" s="128"/>
      <c r="E10" s="128"/>
      <c r="F10" s="128"/>
      <c r="G10" s="127"/>
      <c r="H10" s="127"/>
      <c r="I10" s="127"/>
    </row>
    <row r="11" spans="1:9" s="130" customFormat="1" x14ac:dyDescent="0.25">
      <c r="A11" s="133" t="s">
        <v>204</v>
      </c>
      <c r="B11" s="134" t="s">
        <v>310</v>
      </c>
      <c r="C11" s="127"/>
      <c r="D11" s="127"/>
      <c r="E11" s="127"/>
      <c r="F11" s="127"/>
      <c r="G11" s="127"/>
      <c r="H11" s="127"/>
      <c r="I11" s="127"/>
    </row>
    <row r="12" spans="1:9" s="130" customFormat="1" x14ac:dyDescent="0.25">
      <c r="A12" s="133" t="s">
        <v>23</v>
      </c>
      <c r="B12" s="134" t="s">
        <v>311</v>
      </c>
      <c r="C12" s="127"/>
      <c r="D12" s="127"/>
      <c r="E12" s="127"/>
      <c r="F12" s="127"/>
      <c r="G12" s="127"/>
      <c r="H12" s="127"/>
      <c r="I12" s="127"/>
    </row>
    <row r="13" spans="1:9" s="130" customFormat="1" x14ac:dyDescent="0.25">
      <c r="A13" s="133" t="s">
        <v>24</v>
      </c>
      <c r="B13" s="134" t="s">
        <v>312</v>
      </c>
      <c r="C13" s="127"/>
      <c r="D13" s="127"/>
      <c r="E13" s="127"/>
      <c r="F13" s="127"/>
      <c r="G13" s="127"/>
      <c r="H13" s="127"/>
      <c r="I13" s="127"/>
    </row>
    <row r="14" spans="1:9" s="130" customFormat="1" x14ac:dyDescent="0.25">
      <c r="A14" s="133" t="s">
        <v>27</v>
      </c>
      <c r="B14" s="134" t="s">
        <v>314</v>
      </c>
      <c r="C14" s="127"/>
      <c r="D14" s="127"/>
      <c r="E14" s="127"/>
      <c r="F14" s="127"/>
      <c r="G14" s="127"/>
      <c r="H14" s="127"/>
      <c r="I14" s="127"/>
    </row>
    <row r="15" spans="1:9" s="130" customFormat="1" x14ac:dyDescent="0.25">
      <c r="A15" s="133" t="s">
        <v>25</v>
      </c>
      <c r="B15" s="134" t="s">
        <v>313</v>
      </c>
      <c r="C15" s="127"/>
      <c r="D15" s="127"/>
      <c r="E15" s="127"/>
      <c r="F15" s="127"/>
      <c r="G15" s="127"/>
      <c r="H15" s="127"/>
      <c r="I15" s="127"/>
    </row>
    <row r="16" spans="1:9" s="130" customFormat="1" x14ac:dyDescent="0.25">
      <c r="A16" s="133" t="s">
        <v>26</v>
      </c>
      <c r="B16" s="134" t="s">
        <v>315</v>
      </c>
      <c r="C16" s="127"/>
      <c r="D16" s="127"/>
      <c r="E16" s="127"/>
      <c r="F16" s="127"/>
      <c r="G16" s="127"/>
      <c r="H16" s="127"/>
      <c r="I16" s="127"/>
    </row>
    <row r="17" spans="1:9" s="130" customFormat="1" x14ac:dyDescent="0.25">
      <c r="A17" s="133" t="s">
        <v>64</v>
      </c>
      <c r="B17" s="134" t="s">
        <v>316</v>
      </c>
      <c r="C17" s="127"/>
      <c r="D17" s="127"/>
      <c r="E17" s="127"/>
      <c r="F17" s="127"/>
      <c r="G17" s="127"/>
      <c r="H17" s="127"/>
      <c r="I17" s="127"/>
    </row>
    <row r="18" spans="1:9" s="130" customFormat="1" x14ac:dyDescent="0.25">
      <c r="A18" s="133" t="s">
        <v>67</v>
      </c>
      <c r="B18" s="134" t="s">
        <v>317</v>
      </c>
      <c r="C18" s="127"/>
      <c r="D18" s="127"/>
      <c r="E18" s="127"/>
      <c r="F18" s="127"/>
      <c r="G18" s="127"/>
      <c r="H18" s="127"/>
      <c r="I18" s="127"/>
    </row>
    <row r="19" spans="1:9" s="130" customFormat="1" x14ac:dyDescent="0.25">
      <c r="A19" s="132" t="s">
        <v>190</v>
      </c>
      <c r="B19" s="132" t="s">
        <v>318</v>
      </c>
      <c r="C19" s="127"/>
      <c r="D19" s="127"/>
      <c r="E19" s="127"/>
      <c r="F19" s="127"/>
      <c r="G19" s="127"/>
      <c r="H19" s="127"/>
      <c r="I19" s="127"/>
    </row>
    <row r="20" spans="1:9" s="130" customFormat="1" x14ac:dyDescent="0.25">
      <c r="A20" s="133" t="s">
        <v>179</v>
      </c>
      <c r="B20" s="134" t="s">
        <v>319</v>
      </c>
      <c r="C20" s="127"/>
      <c r="D20" s="127"/>
      <c r="E20" s="127"/>
      <c r="F20" s="127"/>
      <c r="G20" s="127"/>
      <c r="H20" s="127"/>
      <c r="I20" s="127"/>
    </row>
    <row r="21" spans="1:9" s="130" customFormat="1" x14ac:dyDescent="0.25">
      <c r="A21" s="288" t="s">
        <v>327</v>
      </c>
      <c r="B21" s="289"/>
      <c r="C21" s="127"/>
      <c r="D21" s="127"/>
      <c r="E21" s="127"/>
      <c r="F21" s="127"/>
      <c r="G21" s="127"/>
      <c r="H21" s="127"/>
      <c r="I21" s="127"/>
    </row>
    <row r="22" spans="1:9" s="130" customFormat="1" ht="23.25" x14ac:dyDescent="0.25">
      <c r="A22" s="133" t="s">
        <v>180</v>
      </c>
      <c r="B22" s="133" t="s">
        <v>320</v>
      </c>
      <c r="C22" s="127"/>
      <c r="D22" s="128"/>
      <c r="E22" s="131"/>
      <c r="F22" s="128"/>
      <c r="G22" s="127"/>
      <c r="H22" s="127"/>
      <c r="I22" s="127"/>
    </row>
    <row r="23" spans="1:9" s="130" customFormat="1" x14ac:dyDescent="0.25">
      <c r="A23" s="133" t="s">
        <v>181</v>
      </c>
      <c r="B23" s="133" t="s">
        <v>321</v>
      </c>
      <c r="C23" s="127"/>
      <c r="D23" s="127"/>
      <c r="E23" s="127"/>
      <c r="F23" s="127"/>
      <c r="G23" s="127"/>
      <c r="H23" s="127"/>
      <c r="I23" s="127"/>
    </row>
    <row r="24" spans="1:9" s="130" customFormat="1" x14ac:dyDescent="0.25">
      <c r="A24" s="133" t="s">
        <v>182</v>
      </c>
      <c r="B24" s="133" t="s">
        <v>322</v>
      </c>
      <c r="C24" s="127"/>
      <c r="D24" s="127"/>
      <c r="E24" s="127"/>
      <c r="F24" s="127"/>
      <c r="G24" s="127"/>
      <c r="H24" s="127"/>
      <c r="I24" s="127"/>
    </row>
    <row r="25" spans="1:9" s="130" customFormat="1" x14ac:dyDescent="0.25">
      <c r="A25" s="133" t="s">
        <v>183</v>
      </c>
      <c r="B25" s="133" t="s">
        <v>324</v>
      </c>
      <c r="C25" s="127"/>
      <c r="D25" s="127"/>
      <c r="E25" s="127"/>
      <c r="F25" s="127"/>
      <c r="G25" s="127"/>
      <c r="H25" s="127"/>
      <c r="I25" s="127"/>
    </row>
    <row r="26" spans="1:9" s="130" customFormat="1" x14ac:dyDescent="0.25">
      <c r="A26" s="288" t="s">
        <v>184</v>
      </c>
      <c r="B26" s="289"/>
      <c r="C26" s="127"/>
      <c r="D26" s="127"/>
      <c r="E26" s="127"/>
      <c r="F26" s="127"/>
      <c r="G26" s="127"/>
      <c r="H26" s="127"/>
      <c r="I26" s="127"/>
    </row>
    <row r="27" spans="1:9" s="130" customFormat="1" ht="23.25" x14ac:dyDescent="0.25">
      <c r="A27" s="134" t="s">
        <v>185</v>
      </c>
      <c r="B27" s="134" t="s">
        <v>325</v>
      </c>
      <c r="C27" s="127"/>
      <c r="D27" s="127"/>
      <c r="E27" s="127"/>
      <c r="F27" s="127"/>
      <c r="G27" s="127"/>
      <c r="H27" s="127"/>
      <c r="I27" s="127"/>
    </row>
    <row r="28" spans="1:9" s="130" customFormat="1" x14ac:dyDescent="0.25">
      <c r="A28" s="290" t="s">
        <v>86</v>
      </c>
      <c r="B28" s="291"/>
      <c r="C28" s="127"/>
      <c r="E28" s="127"/>
      <c r="F28" s="127"/>
      <c r="G28" s="127"/>
      <c r="H28" s="127"/>
      <c r="I28" s="127"/>
    </row>
    <row r="29" spans="1:9" s="130" customFormat="1" x14ac:dyDescent="0.25">
      <c r="A29" s="290" t="s">
        <v>326</v>
      </c>
      <c r="B29" s="291"/>
      <c r="C29" s="127"/>
      <c r="E29" s="127"/>
      <c r="F29" s="127"/>
      <c r="G29" s="127"/>
      <c r="H29" s="127"/>
      <c r="I29" s="127"/>
    </row>
    <row r="30" spans="1:9" s="130" customFormat="1" x14ac:dyDescent="0.25">
      <c r="A30" s="290" t="s">
        <v>329</v>
      </c>
      <c r="B30" s="291"/>
      <c r="C30" s="127"/>
      <c r="D30" s="127"/>
      <c r="E30" s="127"/>
      <c r="F30" s="127"/>
      <c r="G30" s="127"/>
      <c r="H30" s="127"/>
      <c r="I30" s="127"/>
    </row>
    <row r="31" spans="1:9" s="130" customFormat="1" x14ac:dyDescent="0.25">
      <c r="A31" s="290" t="s">
        <v>304</v>
      </c>
      <c r="B31" s="291"/>
      <c r="C31" s="127"/>
      <c r="D31" s="127"/>
      <c r="E31" s="127"/>
      <c r="F31" s="127"/>
      <c r="G31" s="127"/>
      <c r="H31" s="127"/>
      <c r="I31" s="127"/>
    </row>
    <row r="32" spans="1:9" s="130" customFormat="1" x14ac:dyDescent="0.25">
      <c r="A32" s="290" t="s">
        <v>305</v>
      </c>
      <c r="B32" s="291"/>
      <c r="C32" s="127"/>
      <c r="D32" s="127"/>
      <c r="E32" s="127"/>
      <c r="F32" s="127"/>
      <c r="G32" s="127"/>
      <c r="H32" s="127"/>
      <c r="I32" s="127"/>
    </row>
  </sheetData>
  <sheetProtection password="A2C3" sheet="1" objects="1" scenarios="1"/>
  <mergeCells count="8">
    <mergeCell ref="A10:B10"/>
    <mergeCell ref="A29:B29"/>
    <mergeCell ref="A30:B30"/>
    <mergeCell ref="A31:B31"/>
    <mergeCell ref="A32:B32"/>
    <mergeCell ref="A21:B21"/>
    <mergeCell ref="A26:B26"/>
    <mergeCell ref="A28:B28"/>
  </mergeCells>
  <pageMargins left="0.7" right="0.7" top="0.75" bottom="0.75" header="0.3" footer="0.3"/>
  <pageSetup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7"/>
  <sheetViews>
    <sheetView workbookViewId="0">
      <selection activeCell="F5" sqref="F5"/>
    </sheetView>
  </sheetViews>
  <sheetFormatPr baseColWidth="10" defaultRowHeight="15" x14ac:dyDescent="0.25"/>
  <cols>
    <col min="2" max="2" width="19" customWidth="1"/>
    <col min="4" max="4" width="17.140625" customWidth="1"/>
    <col min="6" max="6" width="19.7109375" customWidth="1"/>
  </cols>
  <sheetData>
    <row r="2" spans="1:9" ht="15.75" thickBot="1" x14ac:dyDescent="0.3"/>
    <row r="3" spans="1:9" ht="21" customHeight="1" thickBot="1" x14ac:dyDescent="0.3">
      <c r="A3" s="173" t="s">
        <v>202</v>
      </c>
      <c r="B3" s="36" t="s">
        <v>97</v>
      </c>
      <c r="C3" s="48" t="s">
        <v>96</v>
      </c>
      <c r="D3" s="36" t="s">
        <v>98</v>
      </c>
      <c r="E3" s="36" t="s">
        <v>55</v>
      </c>
      <c r="F3" s="36" t="s">
        <v>99</v>
      </c>
      <c r="G3" s="36" t="s">
        <v>33</v>
      </c>
      <c r="H3" s="36" t="s">
        <v>32</v>
      </c>
      <c r="I3" s="36" t="s">
        <v>100</v>
      </c>
    </row>
    <row r="4" spans="1:9" ht="15.75" thickBot="1" x14ac:dyDescent="0.3">
      <c r="A4" s="37" t="s">
        <v>152</v>
      </c>
      <c r="B4" s="37" t="s">
        <v>152</v>
      </c>
      <c r="C4" s="46">
        <v>1</v>
      </c>
      <c r="D4" s="37">
        <v>1</v>
      </c>
      <c r="E4" s="37">
        <v>0</v>
      </c>
      <c r="F4" s="37">
        <v>1</v>
      </c>
      <c r="G4" s="37">
        <v>1</v>
      </c>
      <c r="H4" s="37">
        <v>0</v>
      </c>
      <c r="I4" s="37">
        <v>0</v>
      </c>
    </row>
    <row r="5" spans="1:9" ht="15.75" thickBot="1" x14ac:dyDescent="0.3">
      <c r="A5" s="37" t="s">
        <v>170</v>
      </c>
      <c r="B5" s="37" t="s">
        <v>170</v>
      </c>
      <c r="C5" s="46">
        <v>2</v>
      </c>
      <c r="D5" s="37">
        <v>1</v>
      </c>
      <c r="E5" s="37">
        <v>0</v>
      </c>
      <c r="F5" s="37">
        <v>1</v>
      </c>
      <c r="G5" s="37">
        <v>1</v>
      </c>
      <c r="H5" s="37">
        <v>0</v>
      </c>
      <c r="I5" s="37">
        <v>0</v>
      </c>
    </row>
    <row r="6" spans="1:9" ht="15.75" thickBot="1" x14ac:dyDescent="0.3">
      <c r="A6" s="37" t="s">
        <v>171</v>
      </c>
      <c r="B6" s="37" t="s">
        <v>171</v>
      </c>
      <c r="C6" s="46">
        <v>3</v>
      </c>
      <c r="D6" s="37">
        <v>1</v>
      </c>
      <c r="E6" s="37">
        <v>1</v>
      </c>
      <c r="F6" s="37">
        <v>6</v>
      </c>
      <c r="G6" s="37">
        <v>1</v>
      </c>
      <c r="H6" s="37">
        <v>0</v>
      </c>
      <c r="I6" s="37">
        <v>1</v>
      </c>
    </row>
    <row r="7" spans="1:9" ht="15.75" thickBot="1" x14ac:dyDescent="0.3">
      <c r="A7" s="37" t="s">
        <v>172</v>
      </c>
      <c r="B7" s="37" t="s">
        <v>172</v>
      </c>
      <c r="C7" s="46">
        <v>4</v>
      </c>
      <c r="D7" s="37">
        <v>2</v>
      </c>
      <c r="E7" s="37">
        <v>1</v>
      </c>
      <c r="F7" s="37">
        <v>8</v>
      </c>
      <c r="G7" s="37">
        <v>1</v>
      </c>
      <c r="H7" s="37">
        <v>1</v>
      </c>
      <c r="I7" s="37">
        <v>1</v>
      </c>
    </row>
    <row r="8" spans="1:9" ht="15.75" thickBot="1" x14ac:dyDescent="0.3">
      <c r="A8" s="37" t="s">
        <v>173</v>
      </c>
      <c r="B8" s="37" t="s">
        <v>173</v>
      </c>
      <c r="C8" s="46">
        <v>5</v>
      </c>
      <c r="D8" s="37">
        <v>3</v>
      </c>
      <c r="E8" s="37">
        <v>1</v>
      </c>
      <c r="F8" s="37">
        <v>20</v>
      </c>
      <c r="G8" s="37">
        <v>1</v>
      </c>
      <c r="H8" s="37">
        <v>2</v>
      </c>
      <c r="I8" s="37">
        <v>2</v>
      </c>
    </row>
    <row r="9" spans="1:9" ht="15.75" thickBot="1" x14ac:dyDescent="0.3">
      <c r="A9" s="37" t="s">
        <v>174</v>
      </c>
      <c r="B9" s="37" t="s">
        <v>174</v>
      </c>
      <c r="C9" s="46">
        <v>6</v>
      </c>
      <c r="D9" s="37">
        <v>4</v>
      </c>
      <c r="E9" s="37">
        <v>1</v>
      </c>
      <c r="F9" s="37">
        <v>40</v>
      </c>
      <c r="G9" s="37">
        <v>2</v>
      </c>
      <c r="H9" s="37">
        <v>3</v>
      </c>
      <c r="I9" s="37">
        <v>3</v>
      </c>
    </row>
    <row r="10" spans="1:9" x14ac:dyDescent="0.25">
      <c r="A10" s="45" t="s">
        <v>169</v>
      </c>
      <c r="B10" s="45" t="s">
        <v>169</v>
      </c>
      <c r="C10" s="46">
        <v>7</v>
      </c>
      <c r="D10" s="45">
        <v>5</v>
      </c>
      <c r="E10" s="45">
        <v>1</v>
      </c>
      <c r="F10" s="45">
        <v>60</v>
      </c>
      <c r="G10" s="45">
        <v>3</v>
      </c>
      <c r="H10" s="45">
        <v>3</v>
      </c>
      <c r="I10" s="45">
        <v>3</v>
      </c>
    </row>
    <row r="11" spans="1:9" x14ac:dyDescent="0.25">
      <c r="A11" s="47" t="s">
        <v>168</v>
      </c>
      <c r="B11" s="47" t="s">
        <v>168</v>
      </c>
      <c r="C11" s="39">
        <v>8</v>
      </c>
      <c r="D11" s="139" t="s">
        <v>331</v>
      </c>
      <c r="E11" s="140" t="s">
        <v>331</v>
      </c>
      <c r="F11" s="140" t="s">
        <v>331</v>
      </c>
      <c r="G11" s="140" t="s">
        <v>331</v>
      </c>
      <c r="H11" s="140" t="s">
        <v>331</v>
      </c>
      <c r="I11" s="141" t="s">
        <v>331</v>
      </c>
    </row>
    <row r="12" spans="1:9" x14ac:dyDescent="0.25">
      <c r="D12" s="139" t="s">
        <v>203</v>
      </c>
    </row>
    <row r="15" spans="1:9" x14ac:dyDescent="0.25">
      <c r="A15" s="57" t="s">
        <v>359</v>
      </c>
    </row>
    <row r="16" spans="1:9" x14ac:dyDescent="0.25">
      <c r="A16" t="s">
        <v>357</v>
      </c>
    </row>
    <row r="17" spans="1:1" x14ac:dyDescent="0.25">
      <c r="A17" t="s">
        <v>358</v>
      </c>
    </row>
  </sheetData>
  <sheetProtection password="DE89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EAMP</vt:lpstr>
      <vt:lpstr>Riesgo </vt:lpstr>
      <vt:lpstr>Información importante </vt:lpstr>
      <vt:lpstr>Instructivo </vt:lpstr>
      <vt:lpstr>R</vt:lpstr>
      <vt:lpstr>OPCIONSINO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crue</dc:creator>
  <cp:lastModifiedBy>SPWEB</cp:lastModifiedBy>
  <cp:lastPrinted>2015-12-15T18:10:05Z</cp:lastPrinted>
  <dcterms:created xsi:type="dcterms:W3CDTF">2015-11-15T20:08:15Z</dcterms:created>
  <dcterms:modified xsi:type="dcterms:W3CDTF">2020-02-25T18:38:06Z</dcterms:modified>
</cp:coreProperties>
</file>